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05" yWindow="-105" windowWidth="19320" windowHeight="10425" tabRatio="506" activeTab="1"/>
  </bookViews>
  <sheets>
    <sheet name="為替レート" sheetId="85" r:id="rId1"/>
    <sheet name="様式4-1 (記入例)授業料申請" sheetId="96" r:id="rId2"/>
    <sheet name="様式4-1 (記入例)確定後の変更" sheetId="97" r:id="rId3"/>
    <sheet name="様式4-1 " sheetId="94" r:id="rId4"/>
    <sheet name="様式4-2" sheetId="86" r:id="rId5"/>
    <sheet name="様式4-3" sheetId="89" r:id="rId6"/>
    <sheet name="様式4-4" sheetId="87" r:id="rId7"/>
  </sheets>
  <externalReferences>
    <externalReference r:id="rId8"/>
  </externalReferences>
  <definedNames>
    <definedName name="_xlnm._FilterDatabase" localSheetId="3" hidden="1">'様式4-1 '!$E$51:$L$51</definedName>
    <definedName name="_xlnm._FilterDatabase" localSheetId="2" hidden="1">'様式4-1 (記入例)確定後の変更'!$E$69:$L$69</definedName>
    <definedName name="_xlnm._FilterDatabase" localSheetId="1" hidden="1">'様式4-1 (記入例)授業料申請'!$E$66:$L$66</definedName>
    <definedName name="_xlnm._FilterDatabase" localSheetId="4" hidden="1">'様式4-2'!#REF!</definedName>
    <definedName name="_xlnm._FilterDatabase" localSheetId="5" hidden="1">'様式4-3'!#REF!</definedName>
    <definedName name="_xlnm._FilterDatabase" localSheetId="6" hidden="1">'様式4-4'!#REF!</definedName>
    <definedName name="_Toc66734083" localSheetId="0">為替レート!$A$1</definedName>
    <definedName name="A" localSheetId="3">#REF!</definedName>
    <definedName name="A" localSheetId="2">#REF!</definedName>
    <definedName name="A" localSheetId="1">#REF!</definedName>
    <definedName name="A" localSheetId="4">#REF!</definedName>
    <definedName name="A" localSheetId="5">#REF!</definedName>
    <definedName name="A" localSheetId="6">#REF!</definedName>
    <definedName name="A">#REF!</definedName>
    <definedName name="Ｋ" localSheetId="3">#REF!</definedName>
    <definedName name="Ｋ" localSheetId="2">#REF!</definedName>
    <definedName name="Ｋ" localSheetId="1">#REF!</definedName>
    <definedName name="Ｋ" localSheetId="4">#REF!</definedName>
    <definedName name="Ｋ" localSheetId="5">#REF!</definedName>
    <definedName name="Ｋ" localSheetId="6">#REF!</definedName>
    <definedName name="Ｋ">#REF!</definedName>
    <definedName name="_xlnm.Print_Area" localSheetId="0">為替レート!$A$1:$E$34</definedName>
    <definedName name="_xlnm.Print_Area" localSheetId="3">'様式4-1 '!$A$1:$AF$122</definedName>
    <definedName name="_xlnm.Print_Area" localSheetId="2">'様式4-1 (記入例)確定後の変更'!$A$18:$AF$140</definedName>
    <definedName name="_xlnm.Print_Area" localSheetId="1">'様式4-1 (記入例)授業料申請'!$A$15:$AF$137</definedName>
    <definedName name="_xlnm.Print_Area" localSheetId="4">'様式4-2'!$A$1:$AF$57</definedName>
    <definedName name="_xlnm.Print_Area" localSheetId="5">'様式4-3'!$A$1:$AF$57</definedName>
    <definedName name="_xlnm.Print_Area" localSheetId="6">'様式4-4'!$A$1:$AF$57</definedName>
    <definedName name="_xlnm.Print_Area">#REF!</definedName>
    <definedName name="_xlnm.Print_Titles" localSheetId="3">'様式4-1 '!$5:$9</definedName>
    <definedName name="_xlnm.Print_Titles" localSheetId="2">'様式4-1 (記入例)確定後の変更'!$23:$27</definedName>
    <definedName name="_xlnm.Print_Titles" localSheetId="1">'様式4-1 (記入例)授業料申請'!$20:$24</definedName>
    <definedName name="_xlnm.Print_Titles" localSheetId="4">'様式4-2'!$3:$3</definedName>
    <definedName name="_xlnm.Print_Titles" localSheetId="5">'様式4-3'!$3:$3</definedName>
    <definedName name="_xlnm.Print_Titles" localSheetId="6">'様式4-4'!$3:$3</definedName>
    <definedName name="開始・終了月" localSheetId="3">#REF!</definedName>
    <definedName name="開始・終了月" localSheetId="2">#REF!</definedName>
    <definedName name="開始・終了月" localSheetId="1">#REF!</definedName>
    <definedName name="開始・終了月" localSheetId="4">#REF!</definedName>
    <definedName name="開始・終了月" localSheetId="5">#REF!</definedName>
    <definedName name="開始・終了月" localSheetId="6">#REF!</definedName>
    <definedName name="開始・終了月">#REF!</definedName>
    <definedName name="国公立設置形態" localSheetId="3">#REF!</definedName>
    <definedName name="国公立設置形態" localSheetId="2">#REF!</definedName>
    <definedName name="国公立設置形態" localSheetId="1">#REF!</definedName>
    <definedName name="国公立設置形態" localSheetId="4">#REF!</definedName>
    <definedName name="国公立設置形態" localSheetId="5">#REF!</definedName>
    <definedName name="国公立設置形態" localSheetId="6">#REF!</definedName>
    <definedName name="国公立設置形態">#REF!</definedName>
    <definedName name="国地域" localSheetId="3">#REF!</definedName>
    <definedName name="国地域" localSheetId="2">#REF!</definedName>
    <definedName name="国地域" localSheetId="1">#REF!</definedName>
    <definedName name="国地域" localSheetId="4">#REF!</definedName>
    <definedName name="国地域" localSheetId="5">#REF!</definedName>
    <definedName name="国地域" localSheetId="6">#REF!</definedName>
    <definedName name="国地域">#REF!</definedName>
    <definedName name="国名">[1]国名!$A$2:$A$180</definedName>
    <definedName name="支給対象月数" localSheetId="3">#REF!</definedName>
    <definedName name="支給対象月数" localSheetId="2">#REF!</definedName>
    <definedName name="支給対象月数" localSheetId="1">#REF!</definedName>
    <definedName name="支給対象月数" localSheetId="4">#REF!</definedName>
    <definedName name="支給対象月数" localSheetId="5">#REF!</definedName>
    <definedName name="支給対象月数" localSheetId="6">#REF!</definedName>
    <definedName name="支給対象月数">#REF!</definedName>
    <definedName name="申請書・データ提出日" localSheetId="3">#REF!</definedName>
    <definedName name="申請書・データ提出日" localSheetId="2">#REF!</definedName>
    <definedName name="申請書・データ提出日" localSheetId="1">#REF!</definedName>
    <definedName name="申請書・データ提出日" localSheetId="4">#REF!</definedName>
    <definedName name="申請書・データ提出日" localSheetId="5">#REF!</definedName>
    <definedName name="申請書・データ提出日" localSheetId="6">#REF!</definedName>
    <definedName name="申請書・データ提出日">#REF!</definedName>
    <definedName name="大学コード" localSheetId="3">#REF!</definedName>
    <definedName name="大学コード" localSheetId="2">#REF!</definedName>
    <definedName name="大学コード" localSheetId="1">#REF!</definedName>
    <definedName name="大学コード" localSheetId="4">#REF!</definedName>
    <definedName name="大学コード" localSheetId="5">#REF!</definedName>
    <definedName name="大学コード" localSheetId="6">#REF!</definedName>
    <definedName name="大学コード">#REF!</definedName>
    <definedName name="有無" localSheetId="3">#REF!</definedName>
    <definedName name="有無" localSheetId="2">#REF!</definedName>
    <definedName name="有無" localSheetId="1">#REF!</definedName>
    <definedName name="有無" localSheetId="4">#REF!</definedName>
    <definedName name="有無" localSheetId="5">#REF!</definedName>
    <definedName name="有無" localSheetId="6">#REF!</definedName>
    <definedName name="有無">#REF!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06" i="96" l="1"/>
  <c r="M109" i="97"/>
  <c r="M95" i="96"/>
  <c r="M98" i="97"/>
  <c r="Q135" i="97" l="1"/>
  <c r="J135" i="97"/>
  <c r="Q134" i="97"/>
  <c r="J134" i="97"/>
  <c r="Q133" i="97"/>
  <c r="J133" i="97"/>
  <c r="J132" i="97"/>
  <c r="J131" i="97"/>
  <c r="J130" i="97"/>
  <c r="K119" i="97"/>
  <c r="K118" i="97"/>
  <c r="T117" i="97"/>
  <c r="M117" i="97"/>
  <c r="K117" i="97"/>
  <c r="T109" i="97"/>
  <c r="K109" i="97"/>
  <c r="K108" i="97"/>
  <c r="T98" i="97"/>
  <c r="K98" i="97"/>
  <c r="K97" i="97"/>
  <c r="K93" i="97"/>
  <c r="T80" i="97"/>
  <c r="S69" i="97"/>
  <c r="U120" i="97" s="1"/>
  <c r="G69" i="97"/>
  <c r="AG65" i="97"/>
  <c r="O65" i="97" s="1"/>
  <c r="T119" i="97" s="1"/>
  <c r="AB51" i="97"/>
  <c r="AB50" i="97"/>
  <c r="AB49" i="97"/>
  <c r="AB48" i="97"/>
  <c r="AB46" i="97"/>
  <c r="AB45" i="97"/>
  <c r="AB44" i="97"/>
  <c r="AB43" i="97"/>
  <c r="AB42" i="97"/>
  <c r="AB47" i="97" s="1"/>
  <c r="W121" i="97" s="1"/>
  <c r="AB41" i="97"/>
  <c r="AB40" i="97"/>
  <c r="Q132" i="96"/>
  <c r="J132" i="96"/>
  <c r="Q131" i="96"/>
  <c r="J131" i="96"/>
  <c r="Q130" i="96"/>
  <c r="J130" i="96"/>
  <c r="J129" i="96"/>
  <c r="J128" i="96"/>
  <c r="J127" i="96"/>
  <c r="K116" i="96"/>
  <c r="K115" i="96"/>
  <c r="T114" i="96"/>
  <c r="M114" i="96"/>
  <c r="Q127" i="96" s="1"/>
  <c r="Q128" i="96" s="1"/>
  <c r="Q129" i="96" s="1"/>
  <c r="K114" i="96"/>
  <c r="T106" i="96"/>
  <c r="K106" i="96"/>
  <c r="K105" i="96"/>
  <c r="T95" i="96"/>
  <c r="K95" i="96"/>
  <c r="K94" i="96"/>
  <c r="K90" i="96"/>
  <c r="T77" i="96"/>
  <c r="S66" i="96"/>
  <c r="U117" i="96" s="1"/>
  <c r="G66" i="96"/>
  <c r="AG62" i="96"/>
  <c r="O62" i="96"/>
  <c r="T115" i="96" s="1"/>
  <c r="AB48" i="96"/>
  <c r="AB47" i="96"/>
  <c r="AB46" i="96"/>
  <c r="AB45" i="96"/>
  <c r="AB43" i="96"/>
  <c r="AB42" i="96"/>
  <c r="AB41" i="96"/>
  <c r="AB40" i="96"/>
  <c r="AB39" i="96"/>
  <c r="AB44" i="96" s="1"/>
  <c r="W118" i="96" s="1"/>
  <c r="AB38" i="96"/>
  <c r="AB37" i="96"/>
  <c r="AB49" i="96" l="1"/>
  <c r="M118" i="97"/>
  <c r="M120" i="97" s="1"/>
  <c r="T118" i="97"/>
  <c r="Q130" i="97"/>
  <c r="Q131" i="97" s="1"/>
  <c r="Q132" i="97" s="1"/>
  <c r="M119" i="97"/>
  <c r="AB52" i="97"/>
  <c r="AB53" i="97" s="1"/>
  <c r="AB55" i="97" s="1"/>
  <c r="AB50" i="96"/>
  <c r="M116" i="96"/>
  <c r="M115" i="96"/>
  <c r="M117" i="96" s="1"/>
  <c r="T116" i="96"/>
  <c r="M80" i="94"/>
  <c r="T80" i="94" s="1"/>
  <c r="M91" i="94"/>
  <c r="M121" i="97" l="1"/>
  <c r="M122" i="97" s="1"/>
  <c r="AB52" i="96"/>
  <c r="M99" i="94"/>
  <c r="Q113" i="94"/>
  <c r="M118" i="96" l="1"/>
  <c r="M119" i="96" s="1"/>
  <c r="Q112" i="94"/>
  <c r="Q117" i="94" l="1"/>
  <c r="J117" i="94"/>
  <c r="Q116" i="94"/>
  <c r="J116" i="94"/>
  <c r="Q115" i="94"/>
  <c r="J115" i="94"/>
  <c r="J114" i="94"/>
  <c r="J113" i="94"/>
  <c r="J112" i="94"/>
  <c r="K101" i="94"/>
  <c r="K100" i="94"/>
  <c r="T99" i="94"/>
  <c r="Q114" i="94"/>
  <c r="K99" i="94"/>
  <c r="T91" i="94"/>
  <c r="K91" i="94"/>
  <c r="K90" i="94"/>
  <c r="K80" i="94"/>
  <c r="K79" i="94"/>
  <c r="K75" i="94"/>
  <c r="T62" i="94"/>
  <c r="S51" i="94"/>
  <c r="U102" i="94" s="1"/>
  <c r="G51" i="94"/>
  <c r="AG47" i="94"/>
  <c r="O47" i="94" s="1"/>
  <c r="T100" i="94" s="1"/>
  <c r="AB33" i="94"/>
  <c r="AB32" i="94"/>
  <c r="AB31" i="94"/>
  <c r="AB30" i="94"/>
  <c r="AB27" i="94"/>
  <c r="AB26" i="94"/>
  <c r="AB25" i="94"/>
  <c r="AB24" i="94"/>
  <c r="AB23" i="94"/>
  <c r="AB28" i="94" s="1"/>
  <c r="AB22" i="94"/>
  <c r="AB29" i="94" l="1"/>
  <c r="W103" i="94" s="1"/>
  <c r="AB34" i="94"/>
  <c r="M101" i="94"/>
  <c r="M100" i="94"/>
  <c r="M102" i="94" s="1"/>
  <c r="T101" i="94"/>
  <c r="M103" i="94" l="1"/>
  <c r="M104" i="94" s="1"/>
  <c r="AB35" i="94"/>
  <c r="AB37" i="94" l="1"/>
</calcChain>
</file>

<file path=xl/sharedStrings.xml><?xml version="1.0" encoding="utf-8"?>
<sst xmlns="http://schemas.openxmlformats.org/spreadsheetml/2006/main" count="946" uniqueCount="258">
  <si>
    <t>個人番号</t>
    <rPh sb="0" eb="2">
      <t>コジン</t>
    </rPh>
    <rPh sb="2" eb="4">
      <t>バンゴウ</t>
    </rPh>
    <phoneticPr fontId="5"/>
  </si>
  <si>
    <t>氏名</t>
    <rPh sb="0" eb="2">
      <t>シメイ</t>
    </rPh>
    <phoneticPr fontId="5"/>
  </si>
  <si>
    <t>取りまとめ大学名</t>
    <rPh sb="0" eb="1">
      <t>ト</t>
    </rPh>
    <rPh sb="5" eb="7">
      <t>ダイガク</t>
    </rPh>
    <rPh sb="7" eb="8">
      <t>メイ</t>
    </rPh>
    <phoneticPr fontId="5"/>
  </si>
  <si>
    <t>2021様式4-3</t>
    <rPh sb="4" eb="6">
      <t>ヨウシキ</t>
    </rPh>
    <phoneticPr fontId="5"/>
  </si>
  <si>
    <t>2021様式4-1</t>
    <rPh sb="4" eb="6">
      <t>ヨウシキ</t>
    </rPh>
    <phoneticPr fontId="5"/>
  </si>
  <si>
    <t>2021様式4-2</t>
    <rPh sb="4" eb="6">
      <t>ヨウシキ</t>
    </rPh>
    <phoneticPr fontId="5"/>
  </si>
  <si>
    <t>　</t>
    <phoneticPr fontId="5"/>
  </si>
  <si>
    <t>年</t>
    <rPh sb="0" eb="1">
      <t>ネン</t>
    </rPh>
    <phoneticPr fontId="5"/>
  </si>
  <si>
    <t>月</t>
    <rPh sb="0" eb="1">
      <t>ツキ</t>
    </rPh>
    <phoneticPr fontId="5"/>
  </si>
  <si>
    <t>日</t>
    <rPh sb="0" eb="1">
      <t>ニチ</t>
    </rPh>
    <phoneticPr fontId="5"/>
  </si>
  <si>
    <t>独立行政法人日本学生支援機構 理事長 殿</t>
    <rPh sb="0" eb="14">
      <t>ドク</t>
    </rPh>
    <rPh sb="15" eb="18">
      <t>リジチョウ</t>
    </rPh>
    <rPh sb="19" eb="20">
      <t>ドノ</t>
    </rPh>
    <phoneticPr fontId="5"/>
  </si>
  <si>
    <t>氏　　名</t>
    <rPh sb="0" eb="1">
      <t>シ</t>
    </rPh>
    <rPh sb="3" eb="4">
      <t>ナ</t>
    </rPh>
    <phoneticPr fontId="5"/>
  </si>
  <si>
    <t>国内連絡人名又は取りまとめ大学名</t>
  </si>
  <si>
    <t>りんかい大学</t>
    <phoneticPr fontId="5"/>
  </si>
  <si>
    <t>　　標記について、下記のとおり申請します。</t>
    <rPh sb="2" eb="4">
      <t>ヒョウキ</t>
    </rPh>
    <rPh sb="15" eb="17">
      <t>シンセイ</t>
    </rPh>
    <phoneticPr fontId="5"/>
  </si>
  <si>
    <t>記</t>
    <rPh sb="0" eb="1">
      <t>キ</t>
    </rPh>
    <phoneticPr fontId="5"/>
  </si>
  <si>
    <t>留学先大学（英字）</t>
    <rPh sb="0" eb="2">
      <t>リュウガク</t>
    </rPh>
    <rPh sb="2" eb="3">
      <t>サキ</t>
    </rPh>
    <rPh sb="3" eb="4">
      <t>ダイ</t>
    </rPh>
    <rPh sb="4" eb="5">
      <t>ガク</t>
    </rPh>
    <rPh sb="6" eb="8">
      <t>エイジ</t>
    </rPh>
    <phoneticPr fontId="5"/>
  </si>
  <si>
    <t>留学先国・地域名</t>
    <rPh sb="0" eb="2">
      <t>リュウガク</t>
    </rPh>
    <rPh sb="2" eb="3">
      <t>サキ</t>
    </rPh>
    <rPh sb="3" eb="4">
      <t>クニ</t>
    </rPh>
    <rPh sb="5" eb="8">
      <t>チイキメイ</t>
    </rPh>
    <phoneticPr fontId="5"/>
  </si>
  <si>
    <t>都市名</t>
    <rPh sb="0" eb="3">
      <t>トシメイ</t>
    </rPh>
    <phoneticPr fontId="5"/>
  </si>
  <si>
    <t>月　</t>
    <rPh sb="0" eb="1">
      <t>ツキ</t>
    </rPh>
    <phoneticPr fontId="5"/>
  </si>
  <si>
    <t>円</t>
    <rPh sb="0" eb="1">
      <t>エン</t>
    </rPh>
    <phoneticPr fontId="5"/>
  </si>
  <si>
    <t>2021年度海外留学支援制度（大学院学位取得型）授業料調整額算出表兼授業料支給申請書</t>
    <rPh sb="4" eb="6">
      <t>ネンド</t>
    </rPh>
    <rPh sb="6" eb="8">
      <t>カイガイ</t>
    </rPh>
    <rPh sb="8" eb="10">
      <t>リュウガク</t>
    </rPh>
    <rPh sb="10" eb="12">
      <t>シエン</t>
    </rPh>
    <rPh sb="12" eb="14">
      <t>セイド</t>
    </rPh>
    <rPh sb="15" eb="23">
      <t>ダイガクインガクイ</t>
    </rPh>
    <rPh sb="24" eb="27">
      <t>ジュギョウリョウ</t>
    </rPh>
    <rPh sb="27" eb="29">
      <t>チョウセイ</t>
    </rPh>
    <rPh sb="29" eb="30">
      <t>ガク</t>
    </rPh>
    <rPh sb="30" eb="32">
      <t>サンシュツ</t>
    </rPh>
    <rPh sb="32" eb="33">
      <t>ヒョウ</t>
    </rPh>
    <rPh sb="33" eb="34">
      <t>ケン</t>
    </rPh>
    <rPh sb="34" eb="37">
      <t>ジュギョウリョウ</t>
    </rPh>
    <rPh sb="37" eb="39">
      <t>シキュウ</t>
    </rPh>
    <rPh sb="39" eb="42">
      <t>シンセイショ</t>
    </rPh>
    <phoneticPr fontId="5"/>
  </si>
  <si>
    <t>１．派遣学生基本情報</t>
    <rPh sb="2" eb="4">
      <t>ハケン</t>
    </rPh>
    <rPh sb="4" eb="6">
      <t>ガクセイ</t>
    </rPh>
    <rPh sb="6" eb="8">
      <t>キホン</t>
    </rPh>
    <rPh sb="8" eb="10">
      <t>ジョウホウ</t>
    </rPh>
    <phoneticPr fontId="5"/>
  </si>
  <si>
    <t>支援期間</t>
    <rPh sb="0" eb="2">
      <t>シエン</t>
    </rPh>
    <rPh sb="2" eb="4">
      <t>キカン</t>
    </rPh>
    <phoneticPr fontId="5"/>
  </si>
  <si>
    <t>～</t>
  </si>
  <si>
    <t>月</t>
    <rPh sb="0" eb="1">
      <t>ガツ</t>
    </rPh>
    <phoneticPr fontId="5"/>
  </si>
  <si>
    <t>回目</t>
    <rPh sb="0" eb="2">
      <t>カイメ</t>
    </rPh>
    <phoneticPr fontId="5"/>
  </si>
  <si>
    <t>（</t>
    <phoneticPr fontId="5"/>
  </si>
  <si>
    <t>）</t>
    <phoneticPr fontId="5"/>
  </si>
  <si>
    <t>①合計</t>
    <rPh sb="1" eb="3">
      <t>ゴウケイ</t>
    </rPh>
    <phoneticPr fontId="5"/>
  </si>
  <si>
    <t>②合計</t>
    <rPh sb="1" eb="3">
      <t>ゴウケイ</t>
    </rPh>
    <phoneticPr fontId="5"/>
  </si>
  <si>
    <t>2020年度分</t>
    <phoneticPr fontId="5"/>
  </si>
  <si>
    <t>2021年度分</t>
    <phoneticPr fontId="5"/>
  </si>
  <si>
    <t>③合計</t>
    <rPh sb="1" eb="3">
      <t>ゴウケイ</t>
    </rPh>
    <phoneticPr fontId="5"/>
  </si>
  <si>
    <t>※2020-2021学年の返納及び追給申請、授業料納付報告を行う場合、2020年度で申請した際の様式を用いてください。</t>
    <rPh sb="10" eb="12">
      <t>ガクネン</t>
    </rPh>
    <rPh sb="13" eb="15">
      <t>ヘンノウ</t>
    </rPh>
    <rPh sb="15" eb="16">
      <t>オヨ</t>
    </rPh>
    <rPh sb="17" eb="19">
      <t>ツイキュウ</t>
    </rPh>
    <rPh sb="19" eb="21">
      <t>シンセイ</t>
    </rPh>
    <rPh sb="22" eb="25">
      <t>ジュギョウリョウ</t>
    </rPh>
    <rPh sb="25" eb="27">
      <t>ノウフ</t>
    </rPh>
    <rPh sb="27" eb="29">
      <t>ホウコク</t>
    </rPh>
    <rPh sb="30" eb="31">
      <t>オコナ</t>
    </rPh>
    <rPh sb="32" eb="34">
      <t>バアイ</t>
    </rPh>
    <rPh sb="39" eb="41">
      <t>ネンド</t>
    </rPh>
    <rPh sb="42" eb="44">
      <t>シンセイ</t>
    </rPh>
    <rPh sb="46" eb="47">
      <t>サイ</t>
    </rPh>
    <rPh sb="48" eb="50">
      <t>ヨウシキ</t>
    </rPh>
    <rPh sb="51" eb="52">
      <t>モチ</t>
    </rPh>
    <phoneticPr fontId="5"/>
  </si>
  <si>
    <t>３．2021－2022学年の授業料申請</t>
    <rPh sb="11" eb="13">
      <t>ガクネン</t>
    </rPh>
    <rPh sb="14" eb="17">
      <t>ジュギョウリョウ</t>
    </rPh>
    <rPh sb="17" eb="19">
      <t>シンセイ</t>
    </rPh>
    <phoneticPr fontId="5"/>
  </si>
  <si>
    <t>学年</t>
    <rPh sb="0" eb="2">
      <t>ガクネン</t>
    </rPh>
    <phoneticPr fontId="5"/>
  </si>
  <si>
    <t>回数</t>
    <rPh sb="0" eb="2">
      <t>カイスウ</t>
    </rPh>
    <phoneticPr fontId="5"/>
  </si>
  <si>
    <t>振込月/返納月</t>
    <rPh sb="0" eb="2">
      <t>フリコミ</t>
    </rPh>
    <rPh sb="2" eb="3">
      <t>ツキ</t>
    </rPh>
    <rPh sb="4" eb="6">
      <t>ヘンノウ</t>
    </rPh>
    <rPh sb="6" eb="7">
      <t>ツキ</t>
    </rPh>
    <phoneticPr fontId="5"/>
  </si>
  <si>
    <t>支給/返納</t>
    <rPh sb="3" eb="5">
      <t>ヘンノウ</t>
    </rPh>
    <phoneticPr fontId="5"/>
  </si>
  <si>
    <t>支給額/返納額</t>
    <rPh sb="0" eb="3">
      <t>シキュウガク</t>
    </rPh>
    <rPh sb="4" eb="6">
      <t>ヘンノウ</t>
    </rPh>
    <rPh sb="6" eb="7">
      <t>ガク</t>
    </rPh>
    <phoneticPr fontId="5"/>
  </si>
  <si>
    <t>通貨コード</t>
    <rPh sb="0" eb="2">
      <t>ツウカ</t>
    </rPh>
    <phoneticPr fontId="5"/>
  </si>
  <si>
    <t>～</t>
    <phoneticPr fontId="5"/>
  </si>
  <si>
    <t>（</t>
    <phoneticPr fontId="5"/>
  </si>
  <si>
    <t>か</t>
    <phoneticPr fontId="5"/>
  </si>
  <si>
    <t>月</t>
    <rPh sb="0" eb="1">
      <t>ゲツ</t>
    </rPh>
    <phoneticPr fontId="5"/>
  </si>
  <si>
    <t>）</t>
    <phoneticPr fontId="5"/>
  </si>
  <si>
    <t>内訳</t>
    <rPh sb="0" eb="2">
      <t>ウチワケ</t>
    </rPh>
    <phoneticPr fontId="5"/>
  </si>
  <si>
    <t>2021年4月～2022年3月までの月数</t>
    <rPh sb="4" eb="5">
      <t>ネン</t>
    </rPh>
    <rPh sb="6" eb="7">
      <t>ガツ</t>
    </rPh>
    <rPh sb="12" eb="13">
      <t>ネン</t>
    </rPh>
    <rPh sb="14" eb="15">
      <t>ガツ</t>
    </rPh>
    <rPh sb="18" eb="20">
      <t>ツキスウ</t>
    </rPh>
    <phoneticPr fontId="5"/>
  </si>
  <si>
    <t>2022年4月～2023年3月までの月数</t>
    <rPh sb="4" eb="5">
      <t>ネン</t>
    </rPh>
    <rPh sb="6" eb="7">
      <t>ガツ</t>
    </rPh>
    <rPh sb="12" eb="13">
      <t>ネン</t>
    </rPh>
    <rPh sb="14" eb="15">
      <t>ガツ</t>
    </rPh>
    <rPh sb="18" eb="20">
      <t>ツキスウ</t>
    </rPh>
    <phoneticPr fontId="5"/>
  </si>
  <si>
    <t>通貨単位</t>
    <rPh sb="0" eb="2">
      <t>ツウカ</t>
    </rPh>
    <rPh sb="2" eb="4">
      <t>タンイ</t>
    </rPh>
    <phoneticPr fontId="5"/>
  </si>
  <si>
    <t>2021年度円換算率</t>
    <rPh sb="4" eb="6">
      <t>ネンド</t>
    </rPh>
    <rPh sb="6" eb="9">
      <t>エンカンサン</t>
    </rPh>
    <rPh sb="9" eb="10">
      <t>リツ</t>
    </rPh>
    <phoneticPr fontId="5"/>
  </si>
  <si>
    <t>2022年度円換算率</t>
    <rPh sb="4" eb="6">
      <t>ネンド</t>
    </rPh>
    <rPh sb="6" eb="9">
      <t>エンカンサン</t>
    </rPh>
    <rPh sb="9" eb="10">
      <t>リツ</t>
    </rPh>
    <phoneticPr fontId="5"/>
  </si>
  <si>
    <t>本人負担額年額　（現地額）　</t>
    <rPh sb="9" eb="11">
      <t>ゲンチ</t>
    </rPh>
    <rPh sb="11" eb="12">
      <t>ガク</t>
    </rPh>
    <phoneticPr fontId="5"/>
  </si>
  <si>
    <t>合計</t>
    <rPh sb="0" eb="2">
      <t>ゴウケイ</t>
    </rPh>
    <phoneticPr fontId="5"/>
  </si>
  <si>
    <t>申請日</t>
    <rPh sb="0" eb="2">
      <t>シンセイ</t>
    </rPh>
    <rPh sb="2" eb="3">
      <t>ビ</t>
    </rPh>
    <phoneticPr fontId="5"/>
  </si>
  <si>
    <t>学期名等</t>
    <rPh sb="0" eb="2">
      <t>ガッキ</t>
    </rPh>
    <rPh sb="2" eb="3">
      <t>メイ</t>
    </rPh>
    <rPh sb="3" eb="4">
      <t>トウ</t>
    </rPh>
    <phoneticPr fontId="5"/>
  </si>
  <si>
    <t>対象期間</t>
    <rPh sb="0" eb="2">
      <t>タイショウ</t>
    </rPh>
    <rPh sb="2" eb="4">
      <t>キカン</t>
    </rPh>
    <phoneticPr fontId="5"/>
  </si>
  <si>
    <t>証拠書類</t>
    <rPh sb="0" eb="2">
      <t>ショウコ</t>
    </rPh>
    <rPh sb="2" eb="4">
      <t>ショルイ</t>
    </rPh>
    <phoneticPr fontId="5"/>
  </si>
  <si>
    <t>～</t>
    <phoneticPr fontId="5"/>
  </si>
  <si>
    <t>開始年</t>
    <rPh sb="0" eb="2">
      <t>カイシ</t>
    </rPh>
    <rPh sb="2" eb="3">
      <t>ネン</t>
    </rPh>
    <phoneticPr fontId="5"/>
  </si>
  <si>
    <t>開始月</t>
    <rPh sb="0" eb="2">
      <t>カイシ</t>
    </rPh>
    <rPh sb="2" eb="3">
      <t>ツキ</t>
    </rPh>
    <phoneticPr fontId="5"/>
  </si>
  <si>
    <t>終了年</t>
    <rPh sb="0" eb="2">
      <t>シュウリョウ</t>
    </rPh>
    <rPh sb="2" eb="3">
      <t>ネン</t>
    </rPh>
    <phoneticPr fontId="5"/>
  </si>
  <si>
    <t>終了月</t>
    <rPh sb="0" eb="2">
      <t>シュウリョウ</t>
    </rPh>
    <rPh sb="2" eb="3">
      <t>ツキ</t>
    </rPh>
    <phoneticPr fontId="5"/>
  </si>
  <si>
    <t>免除等の事由</t>
    <rPh sb="0" eb="2">
      <t>メンジョ</t>
    </rPh>
    <rPh sb="2" eb="3">
      <t>トウ</t>
    </rPh>
    <rPh sb="4" eb="6">
      <t>ジユウ</t>
    </rPh>
    <phoneticPr fontId="5"/>
  </si>
  <si>
    <t>他の奨学金等名称又は免除等の概要</t>
    <rPh sb="0" eb="1">
      <t>タ</t>
    </rPh>
    <rPh sb="2" eb="5">
      <t>ショウガクキン</t>
    </rPh>
    <rPh sb="5" eb="6">
      <t>トウ</t>
    </rPh>
    <rPh sb="6" eb="8">
      <t>メイショウ</t>
    </rPh>
    <rPh sb="8" eb="9">
      <t>マタ</t>
    </rPh>
    <rPh sb="10" eb="12">
      <t>メンジョ</t>
    </rPh>
    <rPh sb="12" eb="13">
      <t>トウ</t>
    </rPh>
    <rPh sb="14" eb="16">
      <t>ガイヨウ</t>
    </rPh>
    <phoneticPr fontId="5"/>
  </si>
  <si>
    <t>①</t>
    <phoneticPr fontId="5"/>
  </si>
  <si>
    <t>②</t>
    <phoneticPr fontId="5"/>
  </si>
  <si>
    <t>③</t>
    <phoneticPr fontId="5"/>
  </si>
  <si>
    <t>※2020-2021学年の返納の予算執行年度は、機構からの通知文で通知した返納金額の内訳を参照してください。</t>
    <rPh sb="10" eb="12">
      <t>ガクネン</t>
    </rPh>
    <rPh sb="13" eb="15">
      <t>ヘンノウ</t>
    </rPh>
    <rPh sb="16" eb="18">
      <t>ヨサン</t>
    </rPh>
    <rPh sb="18" eb="20">
      <t>シッコウ</t>
    </rPh>
    <rPh sb="20" eb="21">
      <t>ネン</t>
    </rPh>
    <rPh sb="21" eb="22">
      <t>ド</t>
    </rPh>
    <rPh sb="24" eb="26">
      <t>キコウ</t>
    </rPh>
    <rPh sb="29" eb="31">
      <t>ツウチ</t>
    </rPh>
    <rPh sb="31" eb="32">
      <t>ブン</t>
    </rPh>
    <rPh sb="33" eb="35">
      <t>ツウチ</t>
    </rPh>
    <rPh sb="37" eb="39">
      <t>ヘンノウ</t>
    </rPh>
    <rPh sb="39" eb="41">
      <t>キンガク</t>
    </rPh>
    <rPh sb="42" eb="44">
      <t>ウチワケ</t>
    </rPh>
    <rPh sb="45" eb="47">
      <t>サンショウ</t>
    </rPh>
    <phoneticPr fontId="5"/>
  </si>
  <si>
    <t>授業料金額が概算金額と異なる理由</t>
    <rPh sb="0" eb="3">
      <t>ジュギョウリョウ</t>
    </rPh>
    <rPh sb="3" eb="5">
      <t>キンガク</t>
    </rPh>
    <rPh sb="6" eb="8">
      <t>ガイサン</t>
    </rPh>
    <rPh sb="8" eb="10">
      <t>キンガク</t>
    </rPh>
    <rPh sb="11" eb="12">
      <t>コト</t>
    </rPh>
    <rPh sb="14" eb="16">
      <t>リユウ</t>
    </rPh>
    <phoneticPr fontId="5"/>
  </si>
  <si>
    <t>概算/確定</t>
    <rPh sb="0" eb="2">
      <t>ガイサン</t>
    </rPh>
    <rPh sb="3" eb="5">
      <t>カクテイ</t>
    </rPh>
    <phoneticPr fontId="5"/>
  </si>
  <si>
    <t>※月数を計算して入力してください。</t>
    <rPh sb="1" eb="2">
      <t>ツキ</t>
    </rPh>
    <rPh sb="2" eb="3">
      <t>スウ</t>
    </rPh>
    <rPh sb="4" eb="6">
      <t>ケイサン</t>
    </rPh>
    <rPh sb="8" eb="10">
      <t>ニュウリョク</t>
    </rPh>
    <phoneticPr fontId="5"/>
  </si>
  <si>
    <t>授業料金額確定申請後に変更となった理由</t>
    <rPh sb="0" eb="3">
      <t>ジュギョウリョウ</t>
    </rPh>
    <rPh sb="3" eb="5">
      <t>キンガク</t>
    </rPh>
    <rPh sb="5" eb="7">
      <t>カクテイ</t>
    </rPh>
    <rPh sb="7" eb="9">
      <t>シンセイ</t>
    </rPh>
    <rPh sb="9" eb="10">
      <t>ゴ</t>
    </rPh>
    <rPh sb="11" eb="13">
      <t>ヘンコウ</t>
    </rPh>
    <rPh sb="17" eb="19">
      <t>リユウ</t>
    </rPh>
    <phoneticPr fontId="5"/>
  </si>
  <si>
    <t>2021年度申請対象額（現地額）</t>
    <rPh sb="4" eb="6">
      <t>ネンド</t>
    </rPh>
    <rPh sb="6" eb="8">
      <t>シンセイ</t>
    </rPh>
    <rPh sb="8" eb="10">
      <t>タイショウ</t>
    </rPh>
    <rPh sb="10" eb="11">
      <t>ガク</t>
    </rPh>
    <rPh sb="12" eb="14">
      <t>ゲンチ</t>
    </rPh>
    <rPh sb="14" eb="15">
      <t>ガク</t>
    </rPh>
    <phoneticPr fontId="5"/>
  </si>
  <si>
    <t>2022年度申請対象額（現地額）</t>
    <rPh sb="4" eb="6">
      <t>ネンド</t>
    </rPh>
    <rPh sb="6" eb="8">
      <t>シンセイ</t>
    </rPh>
    <rPh sb="8" eb="10">
      <t>タイショウ</t>
    </rPh>
    <rPh sb="10" eb="11">
      <t>ガク</t>
    </rPh>
    <rPh sb="12" eb="14">
      <t>ゲンチ</t>
    </rPh>
    <rPh sb="14" eb="15">
      <t>ガク</t>
    </rPh>
    <phoneticPr fontId="5"/>
  </si>
  <si>
    <t>※2022年度支給分</t>
    <rPh sb="5" eb="7">
      <t>ネンド</t>
    </rPh>
    <rPh sb="7" eb="9">
      <t>シキュウ</t>
    </rPh>
    <rPh sb="9" eb="10">
      <t>ブン</t>
    </rPh>
    <phoneticPr fontId="5"/>
  </si>
  <si>
    <t>Ａ</t>
    <phoneticPr fontId="5"/>
  </si>
  <si>
    <t>Ｂ</t>
    <phoneticPr fontId="5"/>
  </si>
  <si>
    <t>Ｃ</t>
    <phoneticPr fontId="5"/>
  </si>
  <si>
    <t>機構に申請する授業料の積算内訳</t>
    <rPh sb="0" eb="2">
      <t>キコウ</t>
    </rPh>
    <rPh sb="3" eb="5">
      <t>シンセイ</t>
    </rPh>
    <rPh sb="7" eb="10">
      <t>ジュギョウリョウ</t>
    </rPh>
    <rPh sb="11" eb="13">
      <t>セキサン</t>
    </rPh>
    <rPh sb="13" eb="15">
      <t>ウチワケ</t>
    </rPh>
    <phoneticPr fontId="5"/>
  </si>
  <si>
    <t>今回申請対象額（現地額）</t>
    <rPh sb="0" eb="2">
      <t>コンカイ</t>
    </rPh>
    <rPh sb="2" eb="4">
      <t>シンセイ</t>
    </rPh>
    <rPh sb="4" eb="6">
      <t>タイショウ</t>
    </rPh>
    <rPh sb="6" eb="7">
      <t>ガク</t>
    </rPh>
    <rPh sb="8" eb="10">
      <t>ゲンチ</t>
    </rPh>
    <rPh sb="10" eb="11">
      <t>ガク</t>
    </rPh>
    <phoneticPr fontId="5"/>
  </si>
  <si>
    <t>参考）　今回支給後、2021年度支給済額　合計</t>
    <rPh sb="0" eb="2">
      <t>サンコウ</t>
    </rPh>
    <rPh sb="4" eb="6">
      <t>コンカイ</t>
    </rPh>
    <rPh sb="6" eb="8">
      <t>シキュウ</t>
    </rPh>
    <rPh sb="8" eb="9">
      <t>ゴ</t>
    </rPh>
    <rPh sb="14" eb="16">
      <t>ネンド</t>
    </rPh>
    <rPh sb="16" eb="18">
      <t>シキュウ</t>
    </rPh>
    <rPh sb="18" eb="19">
      <t>スミ</t>
    </rPh>
    <rPh sb="19" eb="20">
      <t>ガク</t>
    </rPh>
    <rPh sb="21" eb="23">
      <t>ゴウケイ</t>
    </rPh>
    <phoneticPr fontId="5"/>
  </si>
  <si>
    <t>【詳細】請求・納付スケジュールごとに記載</t>
    <rPh sb="1" eb="3">
      <t>ショウサイ</t>
    </rPh>
    <rPh sb="4" eb="6">
      <t>セイキュウ</t>
    </rPh>
    <rPh sb="7" eb="9">
      <t>ノウフ</t>
    </rPh>
    <rPh sb="18" eb="20">
      <t>キサイ</t>
    </rPh>
    <phoneticPr fontId="5"/>
  </si>
  <si>
    <t>納付残額</t>
    <rPh sb="0" eb="2">
      <t>ノウフ</t>
    </rPh>
    <rPh sb="2" eb="3">
      <t>ザン</t>
    </rPh>
    <rPh sb="3" eb="4">
      <t>ガク</t>
    </rPh>
    <phoneticPr fontId="5"/>
  </si>
  <si>
    <t>：自動計算</t>
    <rPh sb="1" eb="3">
      <t>ジドウ</t>
    </rPh>
    <rPh sb="3" eb="5">
      <t>ケイサン</t>
    </rPh>
    <phoneticPr fontId="5"/>
  </si>
  <si>
    <t xml:space="preserve">  ・ひと学年分の授業料納付報告を累積します。</t>
    <rPh sb="5" eb="7">
      <t>ガクネン</t>
    </rPh>
    <rPh sb="7" eb="8">
      <t>ブン</t>
    </rPh>
    <rPh sb="9" eb="12">
      <t>ジュギョウリョウ</t>
    </rPh>
    <rPh sb="12" eb="14">
      <t>ノウフ</t>
    </rPh>
    <rPh sb="14" eb="16">
      <t>ホウコク</t>
    </rPh>
    <rPh sb="17" eb="19">
      <t>ルイセキ</t>
    </rPh>
    <phoneticPr fontId="5"/>
  </si>
  <si>
    <t>　・授業料を概算で申請した場合は、確定した時点で確定額を報告してください。</t>
    <rPh sb="2" eb="5">
      <t>ジュギョウリョウ</t>
    </rPh>
    <rPh sb="6" eb="8">
      <t>ガイサン</t>
    </rPh>
    <rPh sb="9" eb="11">
      <t>シンセイ</t>
    </rPh>
    <rPh sb="13" eb="15">
      <t>バアイ</t>
    </rPh>
    <rPh sb="17" eb="19">
      <t>カクテイ</t>
    </rPh>
    <rPh sb="21" eb="23">
      <t>ジテン</t>
    </rPh>
    <rPh sb="24" eb="26">
      <t>カクテイ</t>
    </rPh>
    <rPh sb="26" eb="27">
      <t>ガク</t>
    </rPh>
    <rPh sb="28" eb="30">
      <t>ホウコク</t>
    </rPh>
    <phoneticPr fontId="5"/>
  </si>
  <si>
    <t>支払済額</t>
    <rPh sb="0" eb="2">
      <t>シハライ</t>
    </rPh>
    <rPh sb="2" eb="3">
      <t>スミ</t>
    </rPh>
    <rPh sb="3" eb="4">
      <t>ガク</t>
    </rPh>
    <phoneticPr fontId="5"/>
  </si>
  <si>
    <t>５　授業料の納付報告</t>
    <rPh sb="2" eb="5">
      <t>ジュギョウリョウ</t>
    </rPh>
    <rPh sb="6" eb="8">
      <t>ノウフ</t>
    </rPh>
    <rPh sb="8" eb="10">
      <t>ホウコク</t>
    </rPh>
    <phoneticPr fontId="5"/>
  </si>
  <si>
    <t>　・概算額と確定額に差が生じた場合は、調整が必要です。</t>
    <phoneticPr fontId="5"/>
  </si>
  <si>
    <t>　・大学に授業料を納付する都度、本用紙とともに、領収書を提出してください。</t>
    <rPh sb="2" eb="4">
      <t>ダイガク</t>
    </rPh>
    <rPh sb="5" eb="8">
      <t>ジュギョウリョウ</t>
    </rPh>
    <rPh sb="9" eb="11">
      <t>ノウフ</t>
    </rPh>
    <rPh sb="13" eb="15">
      <t>ツド</t>
    </rPh>
    <rPh sb="16" eb="17">
      <t>ホン</t>
    </rPh>
    <rPh sb="17" eb="19">
      <t>ヨウシ</t>
    </rPh>
    <rPh sb="24" eb="27">
      <t>リョウシュウショ</t>
    </rPh>
    <rPh sb="28" eb="30">
      <t>テイシュツ</t>
    </rPh>
    <phoneticPr fontId="5"/>
  </si>
  <si>
    <t>2021-2022学年で、支援終了となりますか？</t>
    <rPh sb="9" eb="11">
      <t>ガクネン</t>
    </rPh>
    <rPh sb="13" eb="15">
      <t>シエン</t>
    </rPh>
    <rPh sb="15" eb="17">
      <t>シュウリョウ</t>
    </rPh>
    <phoneticPr fontId="5"/>
  </si>
  <si>
    <t>12か月を超える場合、ひと学年の月数は12か月で計算します。2022-2023学年に支援しない場合で12か月よりも少ない場合は、支援期間で計算します。</t>
    <rPh sb="3" eb="4">
      <t>ゲツ</t>
    </rPh>
    <rPh sb="5" eb="6">
      <t>コ</t>
    </rPh>
    <rPh sb="8" eb="10">
      <t>バアイ</t>
    </rPh>
    <rPh sb="13" eb="15">
      <t>ガクネン</t>
    </rPh>
    <rPh sb="16" eb="17">
      <t>ツキ</t>
    </rPh>
    <rPh sb="17" eb="18">
      <t>スウ</t>
    </rPh>
    <rPh sb="22" eb="23">
      <t>ゲツ</t>
    </rPh>
    <rPh sb="24" eb="26">
      <t>ケイサン</t>
    </rPh>
    <rPh sb="42" eb="44">
      <t>シエン</t>
    </rPh>
    <rPh sb="47" eb="49">
      <t>バアイ</t>
    </rPh>
    <rPh sb="53" eb="54">
      <t>ゲツ</t>
    </rPh>
    <rPh sb="57" eb="58">
      <t>スク</t>
    </rPh>
    <rPh sb="60" eb="62">
      <t>バアイ</t>
    </rPh>
    <rPh sb="64" eb="66">
      <t>シエン</t>
    </rPh>
    <rPh sb="66" eb="68">
      <t>キカン</t>
    </rPh>
    <rPh sb="69" eb="71">
      <t>ケイサン</t>
    </rPh>
    <phoneticPr fontId="5"/>
  </si>
  <si>
    <t>2021－2022学年の期間</t>
    <rPh sb="12" eb="14">
      <t>キカン</t>
    </rPh>
    <phoneticPr fontId="5"/>
  </si>
  <si>
    <t>機構又は取りまとめ大学に領収書を提出した日</t>
    <rPh sb="0" eb="2">
      <t>キコウ</t>
    </rPh>
    <rPh sb="2" eb="3">
      <t>マタ</t>
    </rPh>
    <rPh sb="4" eb="5">
      <t>ト</t>
    </rPh>
    <rPh sb="9" eb="11">
      <t>ダイガク</t>
    </rPh>
    <rPh sb="12" eb="15">
      <t>リョウシュウショ</t>
    </rPh>
    <rPh sb="16" eb="18">
      <t>テイシュツ</t>
    </rPh>
    <rPh sb="20" eb="21">
      <t>ニチ</t>
    </rPh>
    <phoneticPr fontId="5"/>
  </si>
  <si>
    <t>留学先大学に授業料を支払った日</t>
    <rPh sb="0" eb="2">
      <t>リュウガク</t>
    </rPh>
    <rPh sb="2" eb="3">
      <t>サキ</t>
    </rPh>
    <rPh sb="3" eb="5">
      <t>ダイガク</t>
    </rPh>
    <rPh sb="6" eb="9">
      <t>ジュギョウリョウ</t>
    </rPh>
    <rPh sb="10" eb="12">
      <t>シハラ</t>
    </rPh>
    <rPh sb="14" eb="15">
      <t>ヒ</t>
    </rPh>
    <phoneticPr fontId="5"/>
  </si>
  <si>
    <t>2020-
2021学年
（旧学年）</t>
    <rPh sb="10" eb="12">
      <t>ガクネン</t>
    </rPh>
    <rPh sb="14" eb="17">
      <t>キュウガクネン</t>
    </rPh>
    <phoneticPr fontId="5"/>
  </si>
  <si>
    <t>2021-
2022学年
（新学年）</t>
    <rPh sb="10" eb="12">
      <t>ガクネン</t>
    </rPh>
    <rPh sb="14" eb="15">
      <t>シン</t>
    </rPh>
    <rPh sb="15" eb="17">
      <t>ガクネン</t>
    </rPh>
    <phoneticPr fontId="5"/>
  </si>
  <si>
    <t>支給申請年度</t>
    <rPh sb="0" eb="2">
      <t>シキュウ</t>
    </rPh>
    <rPh sb="2" eb="4">
      <t>シンセイ</t>
    </rPh>
    <rPh sb="4" eb="5">
      <t>ネン</t>
    </rPh>
    <rPh sb="5" eb="6">
      <t>ド</t>
    </rPh>
    <phoneticPr fontId="5"/>
  </si>
  <si>
    <t>－</t>
    <phoneticPr fontId="5"/>
  </si>
  <si>
    <t>USD</t>
  </si>
  <si>
    <t>アメリカ合衆国</t>
  </si>
  <si>
    <t>ドル</t>
  </si>
  <si>
    <t>€</t>
  </si>
  <si>
    <t>ユーロ</t>
  </si>
  <si>
    <t>SEK</t>
  </si>
  <si>
    <t>スウェーデン・クローネ</t>
  </si>
  <si>
    <t>スウェーデン</t>
  </si>
  <si>
    <t>BRL</t>
  </si>
  <si>
    <t>ヘアル</t>
  </si>
  <si>
    <t>ブラジル</t>
  </si>
  <si>
    <t>INR</t>
  </si>
  <si>
    <t>インド・ルピー</t>
  </si>
  <si>
    <t>インド</t>
  </si>
  <si>
    <t>CAD</t>
  </si>
  <si>
    <t>カナダ・ドル</t>
  </si>
  <si>
    <t>カナダ</t>
  </si>
  <si>
    <t>MXN</t>
  </si>
  <si>
    <t>メキシコ・ペソ</t>
  </si>
  <si>
    <t>メキシコ</t>
  </si>
  <si>
    <t>PEN</t>
  </si>
  <si>
    <t>ペルー</t>
  </si>
  <si>
    <t>ソル</t>
  </si>
  <si>
    <t>￡</t>
  </si>
  <si>
    <t>イギリス</t>
  </si>
  <si>
    <t>スターリング・ポンド</t>
  </si>
  <si>
    <t>CNY</t>
  </si>
  <si>
    <t>中華人民共和国</t>
  </si>
  <si>
    <t>CHF</t>
  </si>
  <si>
    <t>スイス・フラン</t>
  </si>
  <si>
    <t>スイス</t>
  </si>
  <si>
    <t>ARS</t>
  </si>
  <si>
    <t>アルゼンチン・ペソ</t>
  </si>
  <si>
    <t>アルゼンチン</t>
  </si>
  <si>
    <t>KRW</t>
  </si>
  <si>
    <t>ウォン</t>
  </si>
  <si>
    <t>大韓民国</t>
  </si>
  <si>
    <t>AUD</t>
  </si>
  <si>
    <t>オーストラリア・ドル</t>
  </si>
  <si>
    <t>オーストラリア</t>
  </si>
  <si>
    <t>NOK</t>
  </si>
  <si>
    <t>ノルウェー・クローネ</t>
  </si>
  <si>
    <t>ノルウェー</t>
  </si>
  <si>
    <t>DKK</t>
  </si>
  <si>
    <t>デンマーク・クローネ</t>
  </si>
  <si>
    <t>デンマーク</t>
  </si>
  <si>
    <t>HKD</t>
  </si>
  <si>
    <t>香港</t>
  </si>
  <si>
    <t>MYR</t>
  </si>
  <si>
    <t>マレーシア</t>
  </si>
  <si>
    <t>KES</t>
  </si>
  <si>
    <t>ケニア・シリング</t>
  </si>
  <si>
    <t>ケニア</t>
  </si>
  <si>
    <t>ILS</t>
  </si>
  <si>
    <t>イスラエル</t>
  </si>
  <si>
    <t>シェケル</t>
  </si>
  <si>
    <t>PLN</t>
  </si>
  <si>
    <t>ズロティ</t>
  </si>
  <si>
    <t>ポーランド</t>
  </si>
  <si>
    <t>CZK</t>
  </si>
  <si>
    <t>コルナ</t>
  </si>
  <si>
    <t>チェコ</t>
  </si>
  <si>
    <t>HUF</t>
  </si>
  <si>
    <t>フォリント</t>
  </si>
  <si>
    <t>ハンガリー</t>
  </si>
  <si>
    <t>RON</t>
  </si>
  <si>
    <t>レイ</t>
  </si>
  <si>
    <t>ルーマニア</t>
  </si>
  <si>
    <t>SGD</t>
  </si>
  <si>
    <t>シンガポール・ドル</t>
  </si>
  <si>
    <t>シンガポール</t>
  </si>
  <si>
    <t>BGN</t>
  </si>
  <si>
    <t>レヴ</t>
  </si>
  <si>
    <t>ブルガリア</t>
  </si>
  <si>
    <t>AED</t>
  </si>
  <si>
    <t>ディルハム</t>
  </si>
  <si>
    <t>アラブ首長国連邦</t>
  </si>
  <si>
    <t>財務省が告示している「出納官吏事務規程第14条及び第16条に規定する外国貨幣換算率を定める等の件（令和２年12月25日財務省告示第308号）(令和３年４月1日適用)」より、主な留学先国・地域を以下に抜粋しています。他の国・地域の円換算率や詳細は財務省のホームページから確認してください。</t>
  </si>
  <si>
    <t>通貨コード</t>
  </si>
  <si>
    <t>通貨名</t>
  </si>
  <si>
    <t>国・地域名</t>
  </si>
  <si>
    <t>2021年度円換算率</t>
  </si>
  <si>
    <t>（１通貨単位当たり）</t>
  </si>
  <si>
    <t>欧州経済通貨統合参加国</t>
  </si>
  <si>
    <t>元</t>
  </si>
  <si>
    <t>香港・ドル</t>
  </si>
  <si>
    <t>（「出納官吏事務規程第14条及び第16条に規定する外国貨幣換算率を定める等の件（令和２年12月25日財務省告示第308号）(令和３年４月1日適用)」（財務省）から抜粋、機構が計算）</t>
  </si>
  <si>
    <t>○抜粋元：財務省告示の当該規程</t>
  </si>
  <si>
    <t>https://www.mof.go.jp/about_mof/act/kokuji_tsuutatsu/kokuji/KO-20201225-0308.pdf</t>
  </si>
  <si>
    <t>2021年度外国貨幣円換算率</t>
    <phoneticPr fontId="5"/>
  </si>
  <si>
    <t>取りまとめ大学名</t>
    <phoneticPr fontId="5"/>
  </si>
  <si>
    <t>派遣学生基本情報</t>
    <rPh sb="0" eb="2">
      <t>ハケン</t>
    </rPh>
    <rPh sb="2" eb="4">
      <t>ガクセイ</t>
    </rPh>
    <rPh sb="4" eb="6">
      <t>キホン</t>
    </rPh>
    <rPh sb="6" eb="8">
      <t>ジョウホウ</t>
    </rPh>
    <phoneticPr fontId="5"/>
  </si>
  <si>
    <t>授業料申請にかかる根拠書類を以下に貼りつけてください。</t>
    <rPh sb="0" eb="3">
      <t>ジュギョウリョウ</t>
    </rPh>
    <rPh sb="3" eb="5">
      <t>シンセイ</t>
    </rPh>
    <rPh sb="9" eb="11">
      <t>コンキョ</t>
    </rPh>
    <rPh sb="11" eb="13">
      <t>ショルイ</t>
    </rPh>
    <rPh sb="14" eb="16">
      <t>イカ</t>
    </rPh>
    <rPh sb="17" eb="18">
      <t>ハ</t>
    </rPh>
    <phoneticPr fontId="5"/>
  </si>
  <si>
    <t>提出日</t>
    <rPh sb="0" eb="2">
      <t>テイシュツ</t>
    </rPh>
    <rPh sb="2" eb="3">
      <t>ビ</t>
    </rPh>
    <phoneticPr fontId="5"/>
  </si>
  <si>
    <r>
      <t>2021年度海外留学支援制度（大学院学位取得型）授業料</t>
    </r>
    <r>
      <rPr>
        <b/>
        <u/>
        <sz val="20"/>
        <rFont val="ＭＳ ゴシック"/>
        <family val="3"/>
        <charset val="128"/>
      </rPr>
      <t>領収書</t>
    </r>
    <r>
      <rPr>
        <b/>
        <sz val="13"/>
        <rFont val="ＭＳ ゴシック"/>
        <family val="3"/>
        <charset val="128"/>
      </rPr>
      <t>貼付用紙</t>
    </r>
    <rPh sb="4" eb="6">
      <t>ネンド</t>
    </rPh>
    <rPh sb="6" eb="8">
      <t>カイガイ</t>
    </rPh>
    <rPh sb="8" eb="10">
      <t>リュウガク</t>
    </rPh>
    <rPh sb="10" eb="12">
      <t>シエン</t>
    </rPh>
    <rPh sb="12" eb="14">
      <t>セイド</t>
    </rPh>
    <rPh sb="15" eb="23">
      <t>ダイガクインガクイ</t>
    </rPh>
    <rPh sb="24" eb="27">
      <t>ジュギョウリョウ</t>
    </rPh>
    <rPh sb="27" eb="30">
      <t>リョウシュウショ</t>
    </rPh>
    <rPh sb="30" eb="32">
      <t>テンプ</t>
    </rPh>
    <rPh sb="32" eb="34">
      <t>ヨウシ</t>
    </rPh>
    <phoneticPr fontId="5"/>
  </si>
  <si>
    <t>2021様式4-4</t>
    <rPh sb="4" eb="6">
      <t>ヨウシキ</t>
    </rPh>
    <phoneticPr fontId="5"/>
  </si>
  <si>
    <r>
      <t>2021年度海外留学支援制度（大学院学位取得型）</t>
    </r>
    <r>
      <rPr>
        <b/>
        <u/>
        <sz val="20"/>
        <rFont val="ＭＳ ゴシック"/>
        <family val="3"/>
        <charset val="128"/>
      </rPr>
      <t>機構以外からの奨学金等書類</t>
    </r>
    <r>
      <rPr>
        <b/>
        <sz val="13"/>
        <rFont val="ＭＳ ゴシック"/>
        <family val="3"/>
        <charset val="128"/>
      </rPr>
      <t>貼付用紙</t>
    </r>
    <rPh sb="4" eb="6">
      <t>ネンド</t>
    </rPh>
    <rPh sb="6" eb="8">
      <t>カイガイ</t>
    </rPh>
    <rPh sb="8" eb="10">
      <t>リュウガク</t>
    </rPh>
    <rPh sb="10" eb="12">
      <t>シエン</t>
    </rPh>
    <rPh sb="12" eb="14">
      <t>セイド</t>
    </rPh>
    <rPh sb="15" eb="23">
      <t>ダイガクインガクイ</t>
    </rPh>
    <rPh sb="24" eb="26">
      <t>キコウ</t>
    </rPh>
    <rPh sb="26" eb="28">
      <t>イガイ</t>
    </rPh>
    <rPh sb="31" eb="34">
      <t>ショウガクキン</t>
    </rPh>
    <rPh sb="34" eb="35">
      <t>トウ</t>
    </rPh>
    <rPh sb="35" eb="37">
      <t>ショルイ</t>
    </rPh>
    <rPh sb="37" eb="39">
      <t>テンプ</t>
    </rPh>
    <rPh sb="39" eb="41">
      <t>ヨウシ</t>
    </rPh>
    <phoneticPr fontId="5"/>
  </si>
  <si>
    <t>備考</t>
    <rPh sb="0" eb="2">
      <t>ビコウ</t>
    </rPh>
    <phoneticPr fontId="5"/>
  </si>
  <si>
    <r>
      <t>2021年度海外留学支援制度（大学院学位取得型）授業料</t>
    </r>
    <r>
      <rPr>
        <b/>
        <u/>
        <sz val="20"/>
        <rFont val="ＭＳ ゴシック"/>
        <family val="3"/>
        <charset val="128"/>
      </rPr>
      <t>請求書等</t>
    </r>
    <r>
      <rPr>
        <b/>
        <sz val="13"/>
        <rFont val="ＭＳ ゴシック"/>
        <family val="3"/>
        <charset val="128"/>
      </rPr>
      <t>貼付用紙</t>
    </r>
    <rPh sb="4" eb="6">
      <t>ネンド</t>
    </rPh>
    <rPh sb="6" eb="8">
      <t>カイガイ</t>
    </rPh>
    <rPh sb="8" eb="10">
      <t>リュウガク</t>
    </rPh>
    <rPh sb="10" eb="12">
      <t>シエン</t>
    </rPh>
    <rPh sb="12" eb="14">
      <t>セイド</t>
    </rPh>
    <rPh sb="15" eb="23">
      <t>ダイガクインガクイ</t>
    </rPh>
    <rPh sb="24" eb="27">
      <t>ジュギョウリョウ</t>
    </rPh>
    <rPh sb="27" eb="30">
      <t>セイキュウショ</t>
    </rPh>
    <rPh sb="30" eb="31">
      <t>トウ</t>
    </rPh>
    <rPh sb="31" eb="33">
      <t>テンプ</t>
    </rPh>
    <rPh sb="33" eb="35">
      <t>ヨウシ</t>
    </rPh>
    <phoneticPr fontId="5"/>
  </si>
  <si>
    <t>概算</t>
  </si>
  <si>
    <t>2021 Autumn</t>
    <phoneticPr fontId="5"/>
  </si>
  <si>
    <t>請求書兼領収書</t>
  </si>
  <si>
    <t>確定</t>
  </si>
  <si>
    <t>2021年度分</t>
  </si>
  <si>
    <t>返納</t>
  </si>
  <si>
    <t>支給</t>
  </si>
  <si>
    <t>2020年度分</t>
  </si>
  <si>
    <t>フランス</t>
    <phoneticPr fontId="5"/>
  </si>
  <si>
    <t>パリ</t>
    <phoneticPr fontId="5"/>
  </si>
  <si>
    <t>G21111111011</t>
    <phoneticPr fontId="5"/>
  </si>
  <si>
    <t>青海　花子</t>
    <phoneticPr fontId="5"/>
  </si>
  <si>
    <t>University of RINKAI</t>
    <phoneticPr fontId="5"/>
  </si>
  <si>
    <t>はい</t>
  </si>
  <si>
    <t>2022 Spring</t>
    <phoneticPr fontId="5"/>
  </si>
  <si>
    <t>その他</t>
  </si>
  <si>
    <t>２．2021年度（2021年4月～2022年3月）に機構から支給された授業料及び返納した授業料金額</t>
    <rPh sb="6" eb="7">
      <t>ネン</t>
    </rPh>
    <rPh sb="7" eb="8">
      <t>ド</t>
    </rPh>
    <rPh sb="13" eb="14">
      <t>ネン</t>
    </rPh>
    <rPh sb="15" eb="16">
      <t>ガツ</t>
    </rPh>
    <rPh sb="21" eb="22">
      <t>ネン</t>
    </rPh>
    <rPh sb="23" eb="24">
      <t>ガツ</t>
    </rPh>
    <rPh sb="26" eb="28">
      <t>キコウ</t>
    </rPh>
    <rPh sb="30" eb="32">
      <t>シキュウ</t>
    </rPh>
    <rPh sb="35" eb="38">
      <t>ジュギョウリョウ</t>
    </rPh>
    <rPh sb="38" eb="39">
      <t>オヨ</t>
    </rPh>
    <rPh sb="40" eb="42">
      <t>ヘンノウ</t>
    </rPh>
    <rPh sb="44" eb="47">
      <t>ジュギョウリョウ</t>
    </rPh>
    <rPh sb="47" eb="49">
      <t>キンガク</t>
    </rPh>
    <phoneticPr fontId="5"/>
  </si>
  <si>
    <t>①授業料概算申請</t>
    <rPh sb="1" eb="4">
      <t>ジュギョウリョウ</t>
    </rPh>
    <rPh sb="4" eb="6">
      <t>ガイサン</t>
    </rPh>
    <rPh sb="6" eb="8">
      <t>シンセイ</t>
    </rPh>
    <phoneticPr fontId="5"/>
  </si>
  <si>
    <t>②授業料確定申請</t>
    <rPh sb="1" eb="4">
      <t>ジュギョウリョウ</t>
    </rPh>
    <rPh sb="4" eb="6">
      <t>カクテイ</t>
    </rPh>
    <rPh sb="6" eb="8">
      <t>シンセイ</t>
    </rPh>
    <phoneticPr fontId="5"/>
  </si>
  <si>
    <t>①で申請した金額との差額</t>
    <rPh sb="2" eb="4">
      <t>シンセイ</t>
    </rPh>
    <rPh sb="6" eb="8">
      <t>キンガク</t>
    </rPh>
    <rPh sb="10" eb="12">
      <t>サガク</t>
    </rPh>
    <phoneticPr fontId="5"/>
  </si>
  <si>
    <t>③授業料確定後の金額変更</t>
    <rPh sb="1" eb="4">
      <t>ジュギョウリョウ</t>
    </rPh>
    <rPh sb="4" eb="6">
      <t>カクテイ</t>
    </rPh>
    <rPh sb="6" eb="7">
      <t>ゴ</t>
    </rPh>
    <rPh sb="8" eb="10">
      <t>キンガク</t>
    </rPh>
    <rPh sb="10" eb="12">
      <t>ヘンコウ</t>
    </rPh>
    <phoneticPr fontId="5"/>
  </si>
  <si>
    <t>②で申請した金額との差額</t>
    <rPh sb="2" eb="4">
      <t>シンセイ</t>
    </rPh>
    <rPh sb="6" eb="8">
      <t>キンガク</t>
    </rPh>
    <rPh sb="10" eb="12">
      <t>サガク</t>
    </rPh>
    <phoneticPr fontId="5"/>
  </si>
  <si>
    <t>★②で授業料確定した後</t>
    <rPh sb="3" eb="6">
      <t>ジュギョウリョウ</t>
    </rPh>
    <rPh sb="6" eb="8">
      <t>カクテイ</t>
    </rPh>
    <rPh sb="10" eb="11">
      <t>アト</t>
    </rPh>
    <phoneticPr fontId="5"/>
  </si>
  <si>
    <t>回目の変更</t>
    <phoneticPr fontId="5"/>
  </si>
  <si>
    <t>★前回変更：</t>
    <rPh sb="1" eb="3">
      <t>ゼンカイ</t>
    </rPh>
    <rPh sb="3" eb="5">
      <t>ヘンコウ</t>
    </rPh>
    <phoneticPr fontId="5"/>
  </si>
  <si>
    <t>学期毎払い</t>
  </si>
  <si>
    <t>リンギッド</t>
    <phoneticPr fontId="5"/>
  </si>
  <si>
    <t>現地額</t>
    <rPh sb="0" eb="2">
      <t>ゲンチ</t>
    </rPh>
    <rPh sb="2" eb="3">
      <t>ガク</t>
    </rPh>
    <phoneticPr fontId="5"/>
  </si>
  <si>
    <r>
      <t>2021秋学期のTA実施が確定し、授業料が減額になったため。
請求書金額3,770</t>
    </r>
    <r>
      <rPr>
        <sz val="10"/>
        <rFont val="ＭＳ Ｐゴシック"/>
        <family val="3"/>
        <charset val="128"/>
      </rPr>
      <t>€</t>
    </r>
    <r>
      <rPr>
        <sz val="10"/>
        <rFont val="ＭＳ ゴシック"/>
        <family val="3"/>
        <charset val="128"/>
      </rPr>
      <t>－減額分250</t>
    </r>
    <r>
      <rPr>
        <sz val="10"/>
        <rFont val="ＭＳ Ｐゴシック"/>
        <family val="3"/>
        <charset val="128"/>
      </rPr>
      <t>€</t>
    </r>
    <r>
      <rPr>
        <sz val="10"/>
        <rFont val="ＭＳ ゴシック"/>
        <family val="3"/>
        <charset val="128"/>
      </rPr>
      <t>＝3,520</t>
    </r>
    <r>
      <rPr>
        <sz val="10"/>
        <rFont val="ＭＳ Ｐゴシック"/>
        <family val="3"/>
        <charset val="128"/>
      </rPr>
      <t>€</t>
    </r>
    <rPh sb="4" eb="5">
      <t>アキ</t>
    </rPh>
    <rPh sb="5" eb="7">
      <t>ガッキ</t>
    </rPh>
    <rPh sb="10" eb="12">
      <t>ジッシ</t>
    </rPh>
    <rPh sb="13" eb="15">
      <t>カクテイ</t>
    </rPh>
    <rPh sb="17" eb="20">
      <t>ジュギョウリョウ</t>
    </rPh>
    <rPh sb="21" eb="23">
      <t>ゲンガク</t>
    </rPh>
    <rPh sb="31" eb="34">
      <t>セイキュウショ</t>
    </rPh>
    <rPh sb="34" eb="36">
      <t>キンガク</t>
    </rPh>
    <rPh sb="43" eb="46">
      <t>ゲンガクブン</t>
    </rPh>
    <phoneticPr fontId="5"/>
  </si>
  <si>
    <t>2022 Summer</t>
    <phoneticPr fontId="5"/>
  </si>
  <si>
    <t>授業料免除等</t>
    <rPh sb="0" eb="3">
      <t>ジュギョウリョウ</t>
    </rPh>
    <rPh sb="3" eb="5">
      <t>メンジョ</t>
    </rPh>
    <rPh sb="5" eb="6">
      <t>トウ</t>
    </rPh>
    <phoneticPr fontId="5"/>
  </si>
  <si>
    <t>免除等の有無</t>
    <rPh sb="0" eb="2">
      <t>メンジョ</t>
    </rPh>
    <rPh sb="2" eb="3">
      <t>トウ</t>
    </rPh>
    <rPh sb="4" eb="6">
      <t>ウム</t>
    </rPh>
    <phoneticPr fontId="5"/>
  </si>
  <si>
    <t>申請に基づく支給額（円）</t>
    <rPh sb="6" eb="8">
      <t>シキュウ</t>
    </rPh>
    <phoneticPr fontId="5"/>
  </si>
  <si>
    <t>年度上限調整後2021年度支給額（円）</t>
    <rPh sb="11" eb="12">
      <t>ネン</t>
    </rPh>
    <rPh sb="12" eb="13">
      <t>ド</t>
    </rPh>
    <rPh sb="13" eb="15">
      <t>シキュウ</t>
    </rPh>
    <phoneticPr fontId="5"/>
  </si>
  <si>
    <t>年度上限調整後2021年度支給額（円）</t>
    <rPh sb="11" eb="12">
      <t>ネン</t>
    </rPh>
    <rPh sb="12" eb="13">
      <t>ド</t>
    </rPh>
    <rPh sb="13" eb="15">
      <t>シキュウ</t>
    </rPh>
    <phoneticPr fontId="5"/>
  </si>
  <si>
    <t>※「はい」又は「いいえ」を選択してください。</t>
    <rPh sb="5" eb="6">
      <t>マタ</t>
    </rPh>
    <rPh sb="13" eb="15">
      <t>センタク</t>
    </rPh>
    <phoneticPr fontId="5"/>
  </si>
  <si>
    <t>※TAやRAを行うことで授業料が免除または減額になった場合や、授業料に相当する奨学金を受給した場合、その他、授業料が
　免除になった場合、その詳細を記入してください。
※開始年月、終了年月は、授業料免除、減免等の該当期間を記入してください。</t>
    <phoneticPr fontId="5"/>
  </si>
  <si>
    <t>（当初申請時点で授業料が確定している場合は②で申請）</t>
    <rPh sb="8" eb="11">
      <t>ジュギョウリョウ</t>
    </rPh>
    <rPh sb="23" eb="25">
      <t>シンセイ</t>
    </rPh>
    <phoneticPr fontId="5"/>
  </si>
  <si>
    <t>（概算申請の場合は①で申請し、授業料確定後に②で再度申請）</t>
    <rPh sb="1" eb="3">
      <t>ガイサン</t>
    </rPh>
    <rPh sb="3" eb="5">
      <t>シンセイ</t>
    </rPh>
    <rPh sb="6" eb="8">
      <t>バアイ</t>
    </rPh>
    <rPh sb="11" eb="13">
      <t>シンセイ</t>
    </rPh>
    <rPh sb="15" eb="18">
      <t>ジュギョウリョウ</t>
    </rPh>
    <phoneticPr fontId="5"/>
  </si>
  <si>
    <t>学期等（及び対象時期）</t>
  </si>
  <si>
    <t>一括・分納</t>
    <rPh sb="0" eb="2">
      <t>イッカツ</t>
    </rPh>
    <rPh sb="3" eb="5">
      <t>ブンノウ</t>
    </rPh>
    <phoneticPr fontId="5"/>
  </si>
  <si>
    <t>免除等無し</t>
  </si>
  <si>
    <r>
      <rPr>
        <b/>
        <sz val="10"/>
        <color rgb="FFFF0000"/>
        <rFont val="ＭＳ ゴシック"/>
        <family val="3"/>
        <charset val="128"/>
      </rPr>
      <t>【本記入例の想定】</t>
    </r>
    <r>
      <rPr>
        <sz val="10"/>
        <color rgb="FFFF0000"/>
        <rFont val="ＭＳ ゴシック"/>
        <family val="3"/>
        <charset val="128"/>
      </rPr>
      <t xml:space="preserve">
本記入例は、2021年９月時点で、2021‐2022学年の授業料を申請する場合の様式例です。
＜2020-2021学年（旧学年）の2021年度分の授業料＞
・2020年9月～の2020-2021学年の授業料3,770</t>
    </r>
    <r>
      <rPr>
        <sz val="10"/>
        <color rgb="FFFF0000"/>
        <rFont val="ＭＳ Ｐゴシック"/>
        <family val="3"/>
        <charset val="128"/>
      </rPr>
      <t>€</t>
    </r>
    <r>
      <rPr>
        <sz val="10"/>
        <color rgb="FFFF0000"/>
        <rFont val="ＭＳ ゴシック"/>
        <family val="3"/>
        <charset val="128"/>
      </rPr>
      <t>のうち、2021年度内分1,571</t>
    </r>
    <r>
      <rPr>
        <sz val="10"/>
        <color rgb="FFFF0000"/>
        <rFont val="ＭＳ Ｐゴシック"/>
        <family val="3"/>
        <charset val="128"/>
      </rPr>
      <t>€</t>
    </r>
    <r>
      <rPr>
        <sz val="10"/>
        <color rgb="FFFF0000"/>
        <rFont val="ＭＳ ゴシック"/>
        <family val="3"/>
        <charset val="128"/>
      </rPr>
      <t>を2021年４月に支給申請
・８月に他奨学金の受給等により5万円分の返納
＜2021-2022学年（新学年）の2021年度分の授業料＞
・2021年9月～の2021‐2022学年の授業料3,770</t>
    </r>
    <r>
      <rPr>
        <sz val="10"/>
        <color rgb="FFFF0000"/>
        <rFont val="ＭＳ Ｐゴシック"/>
        <family val="3"/>
        <charset val="128"/>
      </rPr>
      <t>€</t>
    </r>
    <r>
      <rPr>
        <sz val="10"/>
        <color rgb="FFFF0000"/>
        <rFont val="ＭＳ ゴシック"/>
        <family val="3"/>
        <charset val="128"/>
      </rPr>
      <t>（前学年の授業料より概算）のうち、2021年度内分2,199.17</t>
    </r>
    <r>
      <rPr>
        <sz val="10"/>
        <color rgb="FFFF0000"/>
        <rFont val="ＭＳ Ｐゴシック"/>
        <family val="3"/>
        <charset val="128"/>
      </rPr>
      <t>€</t>
    </r>
    <r>
      <rPr>
        <sz val="10"/>
        <color rgb="FFFF0000"/>
        <rFont val="ＭＳ ゴシック"/>
        <family val="3"/>
        <charset val="128"/>
      </rPr>
      <t xml:space="preserve">を９月に支給申請【今回申請分】
</t>
    </r>
    <r>
      <rPr>
        <b/>
        <u/>
        <sz val="10"/>
        <color rgb="FF0066FF"/>
        <rFont val="ＭＳ ゴシック"/>
        <family val="3"/>
        <charset val="128"/>
      </rPr>
      <t xml:space="preserve">
※ひと学年分の授業料納付報告を累積するため、2021年度の授業料は必ずこのデータで管理し、保管してください。授業料の確定・変更・納付報告も同じファイルで行ってください。</t>
    </r>
    <rPh sb="36" eb="38">
      <t>ガクネン</t>
    </rPh>
    <rPh sb="68" eb="70">
      <t>ガクネン</t>
    </rPh>
    <rPh sb="71" eb="74">
      <t>キュウガクネン</t>
    </rPh>
    <rPh sb="80" eb="82">
      <t>ネンド</t>
    </rPh>
    <rPh sb="82" eb="83">
      <t>ブン</t>
    </rPh>
    <rPh sb="84" eb="87">
      <t>ジュギョウリョウ</t>
    </rPh>
    <rPh sb="147" eb="149">
      <t>シキュウ</t>
    </rPh>
    <rPh sb="149" eb="151">
      <t>シンセイ</t>
    </rPh>
    <rPh sb="172" eb="174">
      <t>ヘンノウ</t>
    </rPh>
    <rPh sb="189" eb="190">
      <t>シン</t>
    </rPh>
    <rPh sb="281" eb="283">
      <t>コンカイ</t>
    </rPh>
    <rPh sb="283" eb="285">
      <t>シンセイ</t>
    </rPh>
    <rPh sb="285" eb="286">
      <t>ブン</t>
    </rPh>
    <rPh sb="315" eb="316">
      <t>ネン</t>
    </rPh>
    <rPh sb="316" eb="317">
      <t>ド</t>
    </rPh>
    <rPh sb="318" eb="321">
      <t>ジュギョウリョウ</t>
    </rPh>
    <rPh sb="322" eb="323">
      <t>カナラ</t>
    </rPh>
    <rPh sb="330" eb="332">
      <t>カンリ</t>
    </rPh>
    <rPh sb="334" eb="336">
      <t>ホカン</t>
    </rPh>
    <rPh sb="353" eb="355">
      <t>ノウフ</t>
    </rPh>
    <rPh sb="355" eb="357">
      <t>ホウコク</t>
    </rPh>
    <rPh sb="358" eb="359">
      <t>オナ</t>
    </rPh>
    <rPh sb="365" eb="366">
      <t>オコナ</t>
    </rPh>
    <phoneticPr fontId="5"/>
  </si>
  <si>
    <t>一部免除</t>
  </si>
  <si>
    <t>TA又はRA実施</t>
  </si>
  <si>
    <t>2022春学期及び夏学期のTA実施の決定により、授業料がさらに減額になったため。
②確定金額3,520€－免除分500€＝3,020€</t>
    <phoneticPr fontId="5"/>
  </si>
  <si>
    <t>2021 Autumn</t>
    <phoneticPr fontId="5"/>
  </si>
  <si>
    <t>2022 Spring</t>
    <phoneticPr fontId="5"/>
  </si>
  <si>
    <t>2022 Summer</t>
    <phoneticPr fontId="5"/>
  </si>
  <si>
    <r>
      <rPr>
        <b/>
        <sz val="10"/>
        <color rgb="FFFF0000"/>
        <rFont val="ＭＳ ゴシック"/>
        <family val="3"/>
        <charset val="128"/>
      </rPr>
      <t>【本記入例の想定】</t>
    </r>
    <r>
      <rPr>
        <sz val="10"/>
        <color rgb="FFFF0000"/>
        <rFont val="ＭＳ ゴシック"/>
        <family val="3"/>
        <charset val="128"/>
      </rPr>
      <t xml:space="preserve">
本記入例は、2022年２月時点で、2021‐2022学年の授業料を申請する場合の様式例です。
＜2020-2021学年（旧学年）の2021年度分の授業料＞
・2020年9月～の2020-2021学年の授業料3,770</t>
    </r>
    <r>
      <rPr>
        <sz val="10"/>
        <color rgb="FFFF0000"/>
        <rFont val="ＭＳ Ｐゴシック"/>
        <family val="3"/>
        <charset val="128"/>
      </rPr>
      <t>€</t>
    </r>
    <r>
      <rPr>
        <sz val="10"/>
        <color rgb="FFFF0000"/>
        <rFont val="ＭＳ ゴシック"/>
        <family val="3"/>
        <charset val="128"/>
      </rPr>
      <t>のうち、2021年度内分1,571</t>
    </r>
    <r>
      <rPr>
        <sz val="10"/>
        <color rgb="FFFF0000"/>
        <rFont val="ＭＳ Ｐゴシック"/>
        <family val="3"/>
        <charset val="128"/>
      </rPr>
      <t>€</t>
    </r>
    <r>
      <rPr>
        <sz val="10"/>
        <color rgb="FFFF0000"/>
        <rFont val="ＭＳ ゴシック"/>
        <family val="3"/>
        <charset val="128"/>
      </rPr>
      <t>を2021年４月に支給申請
・８月に他奨学金の受給等により5万円分の返納
＜2021-2022学年（新学年）の2021年度分の授業料＞
・2021年9月～の2021‐2022学年の授業料3,770</t>
    </r>
    <r>
      <rPr>
        <sz val="10"/>
        <color rgb="FFFF0000"/>
        <rFont val="ＭＳ Ｐゴシック"/>
        <family val="3"/>
        <charset val="128"/>
      </rPr>
      <t>€</t>
    </r>
    <r>
      <rPr>
        <sz val="10"/>
        <color rgb="FFFF0000"/>
        <rFont val="ＭＳ ゴシック"/>
        <family val="3"/>
        <charset val="128"/>
      </rPr>
      <t>（前学年の授業料より概算）のうち、2021年度内分2,199.17</t>
    </r>
    <r>
      <rPr>
        <sz val="10"/>
        <color rgb="FFFF0000"/>
        <rFont val="ＭＳ Ｐゴシック"/>
        <family val="3"/>
        <charset val="128"/>
      </rPr>
      <t>€</t>
    </r>
    <r>
      <rPr>
        <sz val="10"/>
        <color rgb="FFFF0000"/>
        <rFont val="ＭＳ ゴシック"/>
        <family val="3"/>
        <charset val="128"/>
      </rPr>
      <t>を９月に支給申請（３．①）
・11月に1学期目のTA実施が決まり、250</t>
    </r>
    <r>
      <rPr>
        <sz val="10"/>
        <color rgb="FFFF0000"/>
        <rFont val="ＭＳ Ｐゴシック"/>
        <family val="3"/>
        <charset val="128"/>
      </rPr>
      <t>€</t>
    </r>
    <r>
      <rPr>
        <sz val="10"/>
        <color rgb="FFFF0000"/>
        <rFont val="ＭＳ ゴシック"/>
        <family val="3"/>
        <charset val="128"/>
      </rPr>
      <t>減額になり返納（３.②）
・２月に2学期目と3学期目のTA実施が決まり、さらに250</t>
    </r>
    <r>
      <rPr>
        <sz val="10"/>
        <color rgb="FFFF0000"/>
        <rFont val="ＭＳ Ｐゴシック"/>
        <family val="3"/>
        <charset val="128"/>
      </rPr>
      <t>€</t>
    </r>
    <r>
      <rPr>
        <sz val="10"/>
        <color rgb="FFFF0000"/>
        <rFont val="ＭＳ ゴシック"/>
        <family val="3"/>
        <charset val="128"/>
      </rPr>
      <t xml:space="preserve">×2学期分の減額が確定、授業料確定後の変更を行い、返納（３.③）【今回申請分】
</t>
    </r>
    <r>
      <rPr>
        <b/>
        <u/>
        <sz val="10"/>
        <color rgb="FF0066FF"/>
        <rFont val="ＭＳ ゴシック"/>
        <family val="3"/>
        <charset val="128"/>
      </rPr>
      <t>※ひと学年分の授業料納付報告を累積するため、2021年度の授業料は必ずこのデータで管理し、保管してください。授業料の確定・変更・納付報告も同じファイルで行ってください。</t>
    </r>
    <rPh sb="36" eb="38">
      <t>ガクネン</t>
    </rPh>
    <rPh sb="68" eb="70">
      <t>ガクネン</t>
    </rPh>
    <rPh sb="71" eb="74">
      <t>キュウガクネン</t>
    </rPh>
    <rPh sb="80" eb="82">
      <t>ネンド</t>
    </rPh>
    <rPh sb="82" eb="83">
      <t>ブン</t>
    </rPh>
    <rPh sb="84" eb="87">
      <t>ジュギョウリョウ</t>
    </rPh>
    <rPh sb="147" eb="149">
      <t>シキュウ</t>
    </rPh>
    <rPh sb="149" eb="151">
      <t>シンセイ</t>
    </rPh>
    <rPh sb="172" eb="174">
      <t>ヘンノウ</t>
    </rPh>
    <rPh sb="189" eb="190">
      <t>シン</t>
    </rPh>
    <rPh sb="289" eb="290">
      <t>ガツ</t>
    </rPh>
    <rPh sb="385" eb="387">
      <t>コンカイ</t>
    </rPh>
    <rPh sb="387" eb="389">
      <t>シンセイ</t>
    </rPh>
    <rPh sb="389" eb="390">
      <t>ブン</t>
    </rPh>
    <rPh sb="419" eb="420">
      <t>ネン</t>
    </rPh>
    <rPh sb="420" eb="421">
      <t>ド</t>
    </rPh>
    <rPh sb="422" eb="425">
      <t>ジュギョウリョウ</t>
    </rPh>
    <rPh sb="426" eb="427">
      <t>カナラ</t>
    </rPh>
    <rPh sb="434" eb="436">
      <t>カンリ</t>
    </rPh>
    <rPh sb="438" eb="440">
      <t>ホカン</t>
    </rPh>
    <rPh sb="457" eb="459">
      <t>ノウフ</t>
    </rPh>
    <rPh sb="459" eb="461">
      <t>ホウコク</t>
    </rPh>
    <rPh sb="462" eb="463">
      <t>オナ</t>
    </rPh>
    <rPh sb="469" eb="470">
      <t>オコナ</t>
    </rPh>
    <phoneticPr fontId="5"/>
  </si>
  <si>
    <t>3.昨年度の授業料</t>
  </si>
  <si>
    <r>
      <rPr>
        <sz val="10"/>
        <color rgb="FFC00000"/>
        <rFont val="ＭＳ ゴシック"/>
        <family val="3"/>
        <charset val="128"/>
      </rPr>
      <t>（概算申請の場合のみ）</t>
    </r>
    <r>
      <rPr>
        <sz val="10"/>
        <rFont val="ＭＳ ゴシック"/>
        <family val="3"/>
        <charset val="128"/>
      </rPr>
      <t>ひと学年の授業料の算出根拠</t>
    </r>
    <rPh sb="1" eb="3">
      <t>ガイサン</t>
    </rPh>
    <rPh sb="3" eb="5">
      <t>シンセイ</t>
    </rPh>
    <rPh sb="6" eb="8">
      <t>バアイ</t>
    </rPh>
    <rPh sb="13" eb="15">
      <t>ガクネン</t>
    </rPh>
    <rPh sb="16" eb="19">
      <t>ジュギョウリョウ</t>
    </rPh>
    <rPh sb="20" eb="22">
      <t>サンシュツ</t>
    </rPh>
    <rPh sb="22" eb="24">
      <t>コンキョ</t>
    </rPh>
    <phoneticPr fontId="5"/>
  </si>
  <si>
    <t>５．授業料の納付報告</t>
    <rPh sb="2" eb="5">
      <t>ジュギョウリョウ</t>
    </rPh>
    <rPh sb="6" eb="8">
      <t>ノウフ</t>
    </rPh>
    <rPh sb="8" eb="10">
      <t>ホウコク</t>
    </rPh>
    <phoneticPr fontId="5"/>
  </si>
  <si>
    <t>④　2021年度（2021年４月～2022年３月）支給額合計（②＋③）</t>
    <rPh sb="6" eb="7">
      <t>ネン</t>
    </rPh>
    <rPh sb="7" eb="8">
      <t>ド</t>
    </rPh>
    <rPh sb="25" eb="27">
      <t>シキュウ</t>
    </rPh>
    <rPh sb="27" eb="28">
      <t>ガク</t>
    </rPh>
    <rPh sb="28" eb="30">
      <t>ゴウケイ</t>
    </rPh>
    <phoneticPr fontId="5"/>
  </si>
  <si>
    <t>　　2021年度（2021年４月～2022年３月）授業料申請上限額</t>
    <rPh sb="6" eb="7">
      <t>ネン</t>
    </rPh>
    <rPh sb="7" eb="8">
      <t>ド</t>
    </rPh>
    <rPh sb="13" eb="14">
      <t>ネン</t>
    </rPh>
    <rPh sb="15" eb="16">
      <t>ガツ</t>
    </rPh>
    <rPh sb="21" eb="22">
      <t>ネン</t>
    </rPh>
    <rPh sb="23" eb="24">
      <t>ガツ</t>
    </rPh>
    <rPh sb="25" eb="28">
      <t>ジュギョウリョウ</t>
    </rPh>
    <rPh sb="28" eb="30">
      <t>シンセイ</t>
    </rPh>
    <rPh sb="30" eb="32">
      <t>ジョウゲン</t>
    </rPh>
    <rPh sb="32" eb="33">
      <t>ガク</t>
    </rPh>
    <phoneticPr fontId="5"/>
  </si>
  <si>
    <t>⑤  2021年度（2021年４月～2022年３月）本申請書提出時点の支払可能額　（250万円-④）</t>
    <rPh sb="7" eb="9">
      <t>ネンド</t>
    </rPh>
    <rPh sb="14" eb="15">
      <t>ネン</t>
    </rPh>
    <rPh sb="16" eb="17">
      <t>ガツ</t>
    </rPh>
    <rPh sb="22" eb="23">
      <t>ネン</t>
    </rPh>
    <rPh sb="24" eb="25">
      <t>ガツ</t>
    </rPh>
    <rPh sb="26" eb="27">
      <t>ホン</t>
    </rPh>
    <rPh sb="27" eb="30">
      <t>シンセイショ</t>
    </rPh>
    <rPh sb="30" eb="32">
      <t>テイシュツ</t>
    </rPh>
    <rPh sb="32" eb="34">
      <t>ジテン</t>
    </rPh>
    <rPh sb="35" eb="37">
      <t>シハライ</t>
    </rPh>
    <rPh sb="37" eb="39">
      <t>カノウ</t>
    </rPh>
    <rPh sb="39" eb="40">
      <t>ガク</t>
    </rPh>
    <rPh sb="45" eb="47">
      <t>マンエン</t>
    </rPh>
    <phoneticPr fontId="5"/>
  </si>
  <si>
    <t>４．2021－2022学年の支給額</t>
    <phoneticPr fontId="5"/>
  </si>
  <si>
    <t>４．2021－2022学年の支給額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</si>
</sst>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yyyy&quot;年&quot;m&quot;月&quot;;@"/>
    <numFmt numFmtId="178" formatCode="#,##0.00_ "/>
    <numFmt numFmtId="179" formatCode="#,##0.00000_ "/>
    <numFmt numFmtId="180" formatCode="#,##0.000_ "/>
    <numFmt numFmtId="181" formatCode="0_);[Red]\(0\)"/>
    <numFmt numFmtId="182" formatCode="#,##0.00000"/>
    <numFmt numFmtId="183" formatCode="yyyy/m/d;@"/>
    <numFmt numFmtId="184" formatCode="#,##0.000"/>
  </numFmts>
  <fonts count="5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scheme val="minor"/>
    </font>
    <font>
      <sz val="11"/>
      <color theme="1"/>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ＭＳ Ｐ明朝"/>
      <family val="1"/>
      <charset val="128"/>
    </font>
    <font>
      <sz val="10"/>
      <color theme="1"/>
      <name val="ＭＳ ゴシック"/>
      <family val="3"/>
      <charset val="128"/>
    </font>
    <font>
      <sz val="10"/>
      <name val="ＭＳ ゴシック"/>
      <family val="3"/>
      <charset val="128"/>
    </font>
    <font>
      <sz val="10"/>
      <color rgb="FFC00000"/>
      <name val="ＭＳ ゴシック"/>
      <family val="3"/>
      <charset val="128"/>
    </font>
    <font>
      <sz val="9"/>
      <color rgb="FFFF0000"/>
      <name val="ＭＳ ゴシック"/>
      <family val="3"/>
      <charset val="128"/>
    </font>
    <font>
      <sz val="9"/>
      <color theme="5"/>
      <name val="ＭＳ ゴシック"/>
      <family val="3"/>
      <charset val="128"/>
    </font>
    <font>
      <sz val="8"/>
      <name val="ＭＳ ゴシック"/>
      <family val="3"/>
      <charset val="128"/>
    </font>
    <font>
      <sz val="10"/>
      <color rgb="FFFF0000"/>
      <name val="ＭＳ ゴシック"/>
      <family val="3"/>
      <charset val="128"/>
    </font>
    <font>
      <sz val="10"/>
      <color indexed="8"/>
      <name val="ＭＳ ゴシック"/>
      <family val="3"/>
      <charset val="128"/>
    </font>
    <font>
      <sz val="10"/>
      <color rgb="FF00B050"/>
      <name val="ＭＳ ゴシック"/>
      <family val="3"/>
      <charset val="128"/>
    </font>
    <font>
      <sz val="8"/>
      <color rgb="FFC00000"/>
      <name val="ＭＳ ゴシック"/>
      <family val="3"/>
      <charset val="128"/>
    </font>
    <font>
      <sz val="8"/>
      <color theme="5"/>
      <name val="ＭＳ ゴシック"/>
      <family val="3"/>
      <charset val="128"/>
    </font>
    <font>
      <sz val="15"/>
      <name val="ＭＳ ゴシック"/>
      <family val="3"/>
      <charset val="128"/>
    </font>
    <font>
      <sz val="15"/>
      <color rgb="FFFF0000"/>
      <name val="ＭＳ ゴシック"/>
      <family val="3"/>
      <charset val="128"/>
    </font>
    <font>
      <sz val="12"/>
      <color theme="5"/>
      <name val="ＭＳ ゴシック"/>
      <family val="3"/>
      <charset val="128"/>
    </font>
    <font>
      <sz val="9"/>
      <color rgb="FF000000"/>
      <name val="ＭＳ Ｐ明朝"/>
      <family val="1"/>
      <charset val="128"/>
    </font>
    <font>
      <b/>
      <sz val="10"/>
      <color theme="0"/>
      <name val="ＭＳ ゴシック"/>
      <family val="3"/>
      <charset val="128"/>
    </font>
    <font>
      <b/>
      <sz val="10"/>
      <name val="ＭＳ ゴシック"/>
      <family val="3"/>
      <charset val="128"/>
    </font>
    <font>
      <sz val="11"/>
      <name val="ＭＳ ゴシック"/>
      <family val="3"/>
      <charset val="128"/>
    </font>
    <font>
      <sz val="11"/>
      <color rgb="FF000000"/>
      <name val="ＭＳ ゴシック"/>
      <family val="3"/>
      <charset val="128"/>
    </font>
    <font>
      <sz val="9"/>
      <name val="ＭＳ ゴシック"/>
      <family val="3"/>
      <charset val="128"/>
    </font>
    <font>
      <sz val="11"/>
      <color theme="1"/>
      <name val="ＭＳ ゴシック"/>
      <family val="3"/>
      <charset val="128"/>
    </font>
    <font>
      <b/>
      <sz val="12"/>
      <color rgb="FF000000"/>
      <name val="ＭＳ Ｐゴシック"/>
      <family val="3"/>
      <charset val="128"/>
    </font>
    <font>
      <sz val="10"/>
      <color rgb="FF000000"/>
      <name val="ＭＳ Ｐゴシック"/>
      <family val="3"/>
      <charset val="128"/>
    </font>
    <font>
      <sz val="10"/>
      <name val="Century"/>
      <family val="1"/>
    </font>
    <font>
      <b/>
      <sz val="13"/>
      <name val="ＭＳ ゴシック"/>
      <family val="3"/>
      <charset val="128"/>
    </font>
    <font>
      <b/>
      <u/>
      <sz val="20"/>
      <name val="ＭＳ ゴシック"/>
      <family val="3"/>
      <charset val="128"/>
    </font>
    <font>
      <sz val="10"/>
      <name val="ＭＳ Ｐゴシック"/>
      <family val="3"/>
      <charset val="128"/>
    </font>
    <font>
      <sz val="9"/>
      <color rgb="FF000000"/>
      <name val="ＭＳ ゴシック"/>
      <family val="3"/>
      <charset val="128"/>
    </font>
    <font>
      <sz val="9"/>
      <color rgb="FFC00000"/>
      <name val="ＭＳ ゴシック"/>
      <family val="3"/>
      <charset val="128"/>
    </font>
    <font>
      <sz val="10"/>
      <color rgb="FFFF0000"/>
      <name val="ＭＳ Ｐゴシック"/>
      <family val="3"/>
      <charset val="128"/>
    </font>
    <font>
      <b/>
      <sz val="10"/>
      <color rgb="FFFF0000"/>
      <name val="ＭＳ ゴシック"/>
      <family val="3"/>
      <charset val="128"/>
    </font>
    <font>
      <b/>
      <u/>
      <sz val="10"/>
      <color rgb="FF0066FF"/>
      <name val="ＭＳ ゴシック"/>
      <family val="3"/>
      <charset val="128"/>
    </font>
    <font>
      <sz val="11"/>
      <color rgb="FF000000"/>
      <name val="ＭＳ Ｐゴシック"/>
      <family val="3"/>
      <charset val="128"/>
    </font>
  </fonts>
  <fills count="35">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D9D9D9"/>
        <bgColor rgb="FF000000"/>
      </patternFill>
    </fill>
    <fill>
      <patternFill patternType="solid">
        <fgColor theme="1" tint="0.249977111117893"/>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FDE9D9"/>
        <bgColor rgb="FF000000"/>
      </patternFill>
    </fill>
    <fill>
      <patternFill patternType="solid">
        <fgColor theme="0"/>
        <bgColor indexed="64"/>
      </patternFill>
    </fill>
    <fill>
      <patternFill patternType="solid">
        <fgColor rgb="FFD9D9D9"/>
        <bgColor indexed="64"/>
      </patternFill>
    </fill>
    <fill>
      <patternFill patternType="solid">
        <fgColor rgb="FFFDE9D9"/>
        <bgColor indexed="64"/>
      </patternFill>
    </fill>
  </fills>
  <borders count="64">
    <border>
      <left/>
      <right/>
      <top/>
      <bottom/>
      <diagonal/>
    </border>
    <border>
      <left style="thin">
        <color indexed="64"/>
      </left>
      <right style="thin">
        <color indexed="64"/>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auto="1"/>
      </right>
      <top style="medium">
        <color auto="1"/>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thick">
        <color theme="5" tint="-0.499984740745262"/>
      </left>
      <right/>
      <top style="thick">
        <color theme="5" tint="-0.499984740745262"/>
      </top>
      <bottom style="thick">
        <color theme="5" tint="-0.499984740745262"/>
      </bottom>
      <diagonal/>
    </border>
    <border>
      <left/>
      <right/>
      <top style="thick">
        <color theme="5" tint="-0.499984740745262"/>
      </top>
      <bottom style="thick">
        <color theme="5" tint="-0.499984740745262"/>
      </bottom>
      <diagonal/>
    </border>
    <border>
      <left style="thin">
        <color indexed="64"/>
      </left>
      <right/>
      <top style="thick">
        <color theme="5" tint="-0.499984740745262"/>
      </top>
      <bottom style="thick">
        <color theme="5" tint="-0.499984740745262"/>
      </bottom>
      <diagonal/>
    </border>
    <border>
      <left/>
      <right style="thin">
        <color indexed="64"/>
      </right>
      <top style="thick">
        <color theme="5" tint="-0.499984740745262"/>
      </top>
      <bottom style="thick">
        <color theme="5" tint="-0.499984740745262"/>
      </bottom>
      <diagonal/>
    </border>
    <border>
      <left/>
      <right style="thick">
        <color theme="5" tint="-0.499984740745262"/>
      </right>
      <top style="thick">
        <color theme="5" tint="-0.499984740745262"/>
      </top>
      <bottom style="thick">
        <color theme="5" tint="-0.499984740745262"/>
      </bottom>
      <diagonal/>
    </border>
    <border>
      <left/>
      <right/>
      <top/>
      <bottom style="thick">
        <color theme="5" tint="-0.499984740745262"/>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thick">
        <color theme="5" tint="-0.499984740745262"/>
      </top>
      <bottom/>
      <diagonal/>
    </border>
    <border>
      <left style="thin">
        <color indexed="64"/>
      </left>
      <right/>
      <top style="thick">
        <color theme="5" tint="-0.499984740745262"/>
      </top>
      <bottom/>
      <diagonal/>
    </border>
    <border>
      <left/>
      <right style="thin">
        <color indexed="64"/>
      </right>
      <top style="thick">
        <color theme="5" tint="-0.499984740745262"/>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medium">
        <color rgb="FFFF0000"/>
      </top>
      <bottom style="medium">
        <color rgb="FFFF0000"/>
      </bottom>
      <diagonal/>
    </border>
    <border>
      <left style="medium">
        <color rgb="FFFF0000"/>
      </left>
      <right/>
      <top/>
      <bottom style="medium">
        <color rgb="FFFF0000"/>
      </bottom>
      <diagonal/>
    </border>
    <border>
      <left/>
      <right/>
      <top/>
      <bottom style="medium">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62">
    <xf numFmtId="0" fontId="0" fillId="0" borderId="0"/>
    <xf numFmtId="38" fontId="4" fillId="0" borderId="0" applyFont="0" applyFill="0" applyBorder="0" applyAlignment="0" applyProtection="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xf numFmtId="38" fontId="4" fillId="0" borderId="0" applyFont="0" applyFill="0" applyBorder="0" applyAlignment="0" applyProtection="0"/>
    <xf numFmtId="0" fontId="7" fillId="0" borderId="0">
      <alignment vertical="center"/>
    </xf>
    <xf numFmtId="0" fontId="3" fillId="0" borderId="0">
      <alignment vertical="center"/>
    </xf>
    <xf numFmtId="0" fontId="3" fillId="0" borderId="0">
      <alignment vertical="center"/>
    </xf>
    <xf numFmtId="0" fontId="4" fillId="0" borderId="0"/>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10" fillId="0" borderId="0" applyNumberFormat="0" applyFill="0" applyBorder="0" applyAlignment="0" applyProtection="0">
      <alignment vertical="center"/>
    </xf>
    <xf numFmtId="0" fontId="11" fillId="21" borderId="2" applyNumberFormat="0" applyAlignment="0" applyProtection="0">
      <alignment vertical="center"/>
    </xf>
    <xf numFmtId="0" fontId="12" fillId="22" borderId="0" applyNumberFormat="0" applyBorder="0" applyAlignment="0" applyProtection="0">
      <alignment vertical="center"/>
    </xf>
    <xf numFmtId="0" fontId="4" fillId="23" borderId="3" applyNumberFormat="0" applyFont="0" applyAlignment="0" applyProtection="0">
      <alignment vertical="center"/>
    </xf>
    <xf numFmtId="0" fontId="13" fillId="0" borderId="4" applyNumberFormat="0" applyFill="0" applyAlignment="0" applyProtection="0">
      <alignment vertical="center"/>
    </xf>
    <xf numFmtId="0" fontId="14" fillId="4" borderId="0" applyNumberFormat="0" applyBorder="0" applyAlignment="0" applyProtection="0">
      <alignment vertical="center"/>
    </xf>
    <xf numFmtId="0" fontId="15" fillId="24" borderId="5" applyNumberFormat="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24" borderId="10" applyNumberFormat="0" applyAlignment="0" applyProtection="0">
      <alignment vertical="center"/>
    </xf>
    <xf numFmtId="0" fontId="22" fillId="0" borderId="0" applyNumberFormat="0" applyFill="0" applyBorder="0" applyAlignment="0" applyProtection="0">
      <alignment vertical="center"/>
    </xf>
    <xf numFmtId="0" fontId="23" fillId="8" borderId="5" applyNumberFormat="0" applyAlignment="0" applyProtection="0">
      <alignment vertical="center"/>
    </xf>
    <xf numFmtId="0" fontId="4" fillId="0" borderId="0">
      <alignment vertical="center"/>
    </xf>
    <xf numFmtId="0" fontId="24" fillId="5" borderId="0" applyNumberFormat="0" applyBorder="0" applyAlignment="0" applyProtection="0">
      <alignment vertical="center"/>
    </xf>
    <xf numFmtId="0" fontId="1" fillId="0" borderId="0">
      <alignment vertical="center"/>
    </xf>
  </cellStyleXfs>
  <cellXfs count="424">
    <xf numFmtId="0" fontId="0" fillId="0" borderId="0" xfId="0"/>
    <xf numFmtId="0" fontId="25" fillId="0" borderId="0" xfId="0" applyFont="1"/>
    <xf numFmtId="0" fontId="26" fillId="0" borderId="0" xfId="0" applyFont="1" applyAlignment="1" applyProtection="1">
      <alignment horizontal="right" vertical="center"/>
    </xf>
    <xf numFmtId="0" fontId="26" fillId="0" borderId="0" xfId="0" applyFont="1" applyAlignment="1" applyProtection="1">
      <alignment horizontal="justify" vertical="center"/>
    </xf>
    <xf numFmtId="0" fontId="27" fillId="0" borderId="0" xfId="0" applyFont="1" applyProtection="1"/>
    <xf numFmtId="0" fontId="27" fillId="0" borderId="0" xfId="0" applyFont="1" applyAlignment="1" applyProtection="1">
      <alignment vertical="center"/>
    </xf>
    <xf numFmtId="0" fontId="27" fillId="0" borderId="0" xfId="0" applyFont="1" applyAlignment="1" applyProtection="1"/>
    <xf numFmtId="0" fontId="27" fillId="2" borderId="15" xfId="0" applyFont="1" applyFill="1" applyBorder="1" applyProtection="1"/>
    <xf numFmtId="0" fontId="27" fillId="2" borderId="12" xfId="0" applyFont="1" applyFill="1" applyBorder="1" applyProtection="1"/>
    <xf numFmtId="0" fontId="28" fillId="0" borderId="0" xfId="0" applyFont="1" applyProtection="1"/>
    <xf numFmtId="0" fontId="27" fillId="0" borderId="0" xfId="0" applyFont="1" applyAlignment="1" applyProtection="1">
      <alignment horizontal="left" vertical="top" wrapText="1"/>
    </xf>
    <xf numFmtId="0" fontId="33" fillId="0" borderId="0" xfId="0" applyFont="1"/>
    <xf numFmtId="0" fontId="26" fillId="0" borderId="0" xfId="0" applyFont="1" applyAlignment="1" applyProtection="1">
      <alignment vertical="top"/>
    </xf>
    <xf numFmtId="0" fontId="26" fillId="0" borderId="0" xfId="0" applyFont="1" applyAlignment="1" applyProtection="1">
      <alignment vertical="center"/>
    </xf>
    <xf numFmtId="0" fontId="26" fillId="0" borderId="0" xfId="0" applyFont="1" applyFill="1" applyAlignment="1" applyProtection="1">
      <alignment vertical="center"/>
    </xf>
    <xf numFmtId="0" fontId="26" fillId="0" borderId="0" xfId="17" applyFont="1" applyAlignment="1">
      <alignment horizontal="right" vertical="center"/>
    </xf>
    <xf numFmtId="0" fontId="27" fillId="0" borderId="0" xfId="0" applyFont="1"/>
    <xf numFmtId="0" fontId="26" fillId="0" borderId="0" xfId="0" applyFont="1" applyBorder="1" applyAlignment="1" applyProtection="1">
      <alignment vertical="center"/>
    </xf>
    <xf numFmtId="0" fontId="26" fillId="0" borderId="0" xfId="0" applyFont="1" applyFill="1" applyBorder="1" applyAlignment="1" applyProtection="1">
      <alignment horizontal="right" vertical="center"/>
    </xf>
    <xf numFmtId="0" fontId="26" fillId="0" borderId="0" xfId="0" applyFont="1" applyFill="1" applyBorder="1" applyAlignment="1" applyProtection="1">
      <alignment vertical="center"/>
    </xf>
    <xf numFmtId="0" fontId="26" fillId="2" borderId="15" xfId="0" applyFont="1" applyFill="1" applyBorder="1" applyAlignment="1" applyProtection="1">
      <alignment horizontal="center" vertical="center"/>
    </xf>
    <xf numFmtId="0" fontId="26" fillId="2" borderId="12" xfId="0" applyFont="1" applyFill="1" applyBorder="1" applyAlignment="1" applyProtection="1">
      <alignment horizontal="center" vertical="center"/>
    </xf>
    <xf numFmtId="0" fontId="26" fillId="2" borderId="16" xfId="0" applyFont="1" applyFill="1" applyBorder="1" applyAlignment="1" applyProtection="1">
      <alignment vertical="center"/>
    </xf>
    <xf numFmtId="0" fontId="26" fillId="0" borderId="16" xfId="1" applyNumberFormat="1" applyFont="1" applyFill="1" applyBorder="1" applyAlignment="1" applyProtection="1">
      <alignment horizontal="right" vertical="center" wrapText="1"/>
      <protection locked="0"/>
    </xf>
    <xf numFmtId="38" fontId="26" fillId="26" borderId="16" xfId="1" applyFont="1" applyFill="1" applyBorder="1" applyAlignment="1" applyProtection="1">
      <alignment vertical="center" wrapText="1"/>
      <protection locked="0"/>
    </xf>
    <xf numFmtId="0" fontId="26" fillId="2" borderId="13" xfId="0" applyFont="1" applyFill="1" applyBorder="1" applyAlignment="1" applyProtection="1">
      <alignment vertical="center"/>
    </xf>
    <xf numFmtId="0" fontId="26" fillId="2" borderId="15" xfId="0" applyFont="1" applyFill="1" applyBorder="1" applyAlignment="1" applyProtection="1">
      <alignment vertical="center"/>
    </xf>
    <xf numFmtId="0" fontId="26" fillId="2" borderId="12" xfId="0" applyFont="1" applyFill="1" applyBorder="1" applyAlignment="1" applyProtection="1">
      <alignment vertical="center"/>
    </xf>
    <xf numFmtId="0" fontId="26" fillId="2" borderId="1" xfId="0" applyFont="1" applyFill="1" applyBorder="1" applyAlignment="1" applyProtection="1">
      <alignment vertical="center"/>
    </xf>
    <xf numFmtId="0" fontId="26" fillId="2" borderId="25" xfId="0" applyFont="1" applyFill="1" applyBorder="1" applyAlignment="1" applyProtection="1">
      <alignment vertical="center"/>
    </xf>
    <xf numFmtId="0" fontId="26" fillId="2" borderId="26" xfId="0" applyFont="1" applyFill="1" applyBorder="1" applyAlignment="1" applyProtection="1">
      <alignment vertical="center"/>
    </xf>
    <xf numFmtId="0" fontId="26" fillId="2" borderId="27" xfId="0" applyFont="1" applyFill="1" applyBorder="1" applyAlignment="1" applyProtection="1">
      <alignment vertical="center"/>
    </xf>
    <xf numFmtId="0" fontId="26" fillId="2" borderId="24" xfId="0" applyFont="1" applyFill="1" applyBorder="1" applyAlignment="1" applyProtection="1">
      <alignment vertical="center"/>
    </xf>
    <xf numFmtId="0" fontId="26" fillId="2" borderId="28" xfId="0" applyFont="1" applyFill="1" applyBorder="1" applyAlignment="1" applyProtection="1">
      <alignment vertical="center"/>
    </xf>
    <xf numFmtId="38" fontId="26" fillId="0" borderId="15" xfId="1" applyFont="1" applyFill="1" applyBorder="1" applyAlignment="1" applyProtection="1">
      <alignment vertical="center" wrapText="1"/>
      <protection locked="0"/>
    </xf>
    <xf numFmtId="0" fontId="27" fillId="25" borderId="15" xfId="0" applyFont="1" applyFill="1" applyBorder="1" applyAlignment="1" applyProtection="1">
      <alignment vertical="center"/>
    </xf>
    <xf numFmtId="0" fontId="27" fillId="2" borderId="32" xfId="0" applyFont="1" applyFill="1" applyBorder="1" applyProtection="1"/>
    <xf numFmtId="0" fontId="27" fillId="2" borderId="33" xfId="0" applyFont="1" applyFill="1" applyBorder="1" applyProtection="1"/>
    <xf numFmtId="0" fontId="27" fillId="2" borderId="13" xfId="0" applyFont="1" applyFill="1" applyBorder="1" applyProtection="1"/>
    <xf numFmtId="0" fontId="27" fillId="2" borderId="19" xfId="0" applyFont="1" applyFill="1" applyBorder="1" applyProtection="1"/>
    <xf numFmtId="0" fontId="27" fillId="2" borderId="14" xfId="0" applyFont="1" applyFill="1" applyBorder="1" applyProtection="1"/>
    <xf numFmtId="0" fontId="27" fillId="0" borderId="0" xfId="0" applyFont="1" applyBorder="1" applyProtection="1"/>
    <xf numFmtId="0" fontId="27" fillId="0" borderId="0" xfId="0" applyFont="1" applyBorder="1" applyAlignment="1" applyProtection="1">
      <alignment horizontal="center"/>
    </xf>
    <xf numFmtId="178" fontId="27" fillId="0" borderId="0" xfId="0" applyNumberFormat="1" applyFont="1" applyFill="1" applyBorder="1" applyAlignment="1" applyProtection="1"/>
    <xf numFmtId="0" fontId="27" fillId="2" borderId="15" xfId="0" applyFont="1" applyFill="1" applyBorder="1" applyAlignment="1" applyProtection="1">
      <alignment vertical="center"/>
    </xf>
    <xf numFmtId="38" fontId="26" fillId="0" borderId="15" xfId="1" applyFont="1" applyFill="1" applyBorder="1" applyAlignment="1" applyProtection="1">
      <alignment horizontal="right" vertical="center" wrapText="1"/>
      <protection locked="0"/>
    </xf>
    <xf numFmtId="182" fontId="27" fillId="0" borderId="13" xfId="0" applyNumberFormat="1" applyFont="1" applyFill="1" applyBorder="1" applyAlignment="1" applyProtection="1">
      <alignment horizontal="center" vertical="center" wrapText="1"/>
    </xf>
    <xf numFmtId="0" fontId="35" fillId="0" borderId="0" xfId="0" applyFont="1" applyProtection="1"/>
    <xf numFmtId="0" fontId="31" fillId="0" borderId="0" xfId="0" applyFont="1" applyProtection="1"/>
    <xf numFmtId="0" fontId="31" fillId="0" borderId="0" xfId="0" applyFont="1"/>
    <xf numFmtId="0" fontId="27" fillId="2" borderId="0" xfId="0" applyFont="1" applyFill="1" applyBorder="1" applyProtection="1"/>
    <xf numFmtId="0" fontId="27" fillId="2" borderId="0" xfId="0" applyFont="1" applyFill="1" applyProtection="1"/>
    <xf numFmtId="178" fontId="31" fillId="25" borderId="0" xfId="0" applyNumberFormat="1" applyFont="1" applyFill="1" applyBorder="1" applyAlignment="1" applyProtection="1">
      <alignment horizontal="left"/>
    </xf>
    <xf numFmtId="178" fontId="31" fillId="25" borderId="0" xfId="0" applyNumberFormat="1" applyFont="1" applyFill="1" applyBorder="1" applyAlignment="1" applyProtection="1">
      <alignment horizontal="center"/>
    </xf>
    <xf numFmtId="178" fontId="31" fillId="25" borderId="0" xfId="0" applyNumberFormat="1" applyFont="1" applyFill="1" applyBorder="1" applyAlignment="1" applyProtection="1"/>
    <xf numFmtId="0" fontId="27" fillId="25" borderId="0" xfId="0" applyFont="1" applyFill="1" applyBorder="1" applyProtection="1"/>
    <xf numFmtId="0" fontId="27" fillId="25" borderId="0" xfId="0" applyFont="1" applyFill="1" applyBorder="1" applyAlignment="1" applyProtection="1">
      <alignment horizontal="center"/>
    </xf>
    <xf numFmtId="0" fontId="27" fillId="2" borderId="0" xfId="0" applyFont="1" applyFill="1" applyBorder="1" applyAlignment="1" applyProtection="1">
      <alignment horizontal="center"/>
    </xf>
    <xf numFmtId="0" fontId="27" fillId="0" borderId="0" xfId="0" applyFont="1" applyFill="1" applyBorder="1" applyProtection="1"/>
    <xf numFmtId="178" fontId="27" fillId="0" borderId="14" xfId="0" applyNumberFormat="1" applyFont="1" applyFill="1" applyBorder="1" applyAlignment="1" applyProtection="1"/>
    <xf numFmtId="178" fontId="31" fillId="25" borderId="43" xfId="0" applyNumberFormat="1" applyFont="1" applyFill="1" applyBorder="1" applyAlignment="1" applyProtection="1">
      <alignment shrinkToFit="1"/>
    </xf>
    <xf numFmtId="0" fontId="27" fillId="2" borderId="38" xfId="0" applyFont="1" applyFill="1" applyBorder="1" applyAlignment="1" applyProtection="1">
      <alignment vertical="center"/>
    </xf>
    <xf numFmtId="0" fontId="37" fillId="2" borderId="39" xfId="0" applyFont="1" applyFill="1" applyBorder="1" applyAlignment="1" applyProtection="1">
      <alignment vertical="center"/>
    </xf>
    <xf numFmtId="0" fontId="37" fillId="2" borderId="39" xfId="0" applyFont="1" applyFill="1" applyBorder="1" applyAlignment="1" applyProtection="1">
      <alignment horizontal="center" vertical="center"/>
    </xf>
    <xf numFmtId="0" fontId="37" fillId="25" borderId="39" xfId="0" applyFont="1" applyFill="1" applyBorder="1" applyAlignment="1" applyProtection="1">
      <alignment vertical="center"/>
    </xf>
    <xf numFmtId="178" fontId="31" fillId="25" borderId="0" xfId="0" applyNumberFormat="1"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5" borderId="0" xfId="0" applyFont="1" applyFill="1" applyBorder="1" applyAlignment="1" applyProtection="1">
      <alignment horizontal="left" vertical="center"/>
    </xf>
    <xf numFmtId="178" fontId="31" fillId="25" borderId="47" xfId="0" applyNumberFormat="1" applyFont="1" applyFill="1" applyBorder="1" applyAlignment="1" applyProtection="1">
      <alignment horizontal="left" vertical="center" shrinkToFit="1"/>
    </xf>
    <xf numFmtId="0" fontId="27" fillId="0" borderId="0" xfId="0" applyFont="1" applyAlignment="1">
      <alignment horizontal="left" vertical="center"/>
    </xf>
    <xf numFmtId="0" fontId="31" fillId="2" borderId="0" xfId="0" applyFont="1" applyFill="1" applyAlignment="1" applyProtection="1">
      <alignment horizontal="left" vertical="center"/>
    </xf>
    <xf numFmtId="0" fontId="25" fillId="0" borderId="0" xfId="0" applyFont="1" applyAlignment="1"/>
    <xf numFmtId="0" fontId="40" fillId="0" borderId="0" xfId="0" applyFont="1" applyFill="1" applyBorder="1" applyAlignment="1">
      <alignment vertical="center"/>
    </xf>
    <xf numFmtId="0" fontId="41" fillId="28" borderId="0" xfId="0" applyFont="1" applyFill="1" applyAlignment="1" applyProtection="1">
      <alignment vertical="center"/>
    </xf>
    <xf numFmtId="0" fontId="42" fillId="0" borderId="0" xfId="0" applyFont="1" applyAlignment="1">
      <alignment vertical="center"/>
    </xf>
    <xf numFmtId="0" fontId="27" fillId="0" borderId="0" xfId="0" applyFont="1" applyAlignment="1">
      <alignment horizontal="center" vertical="center"/>
    </xf>
    <xf numFmtId="0" fontId="31" fillId="0" borderId="0" xfId="0" applyFont="1" applyFill="1" applyAlignment="1" applyProtection="1">
      <alignment horizontal="left" vertical="center"/>
    </xf>
    <xf numFmtId="0" fontId="27" fillId="0" borderId="0" xfId="0" applyFont="1" applyFill="1" applyBorder="1" applyAlignment="1" applyProtection="1">
      <alignment horizontal="left" vertical="center"/>
    </xf>
    <xf numFmtId="176" fontId="32" fillId="0" borderId="0" xfId="0" applyNumberFormat="1" applyFont="1" applyFill="1" applyBorder="1" applyAlignment="1" applyProtection="1">
      <alignment horizontal="center" vertical="center"/>
    </xf>
    <xf numFmtId="178" fontId="31" fillId="0" borderId="0" xfId="0" applyNumberFormat="1" applyFont="1" applyFill="1" applyBorder="1" applyAlignment="1" applyProtection="1">
      <alignment horizontal="left" vertical="center"/>
    </xf>
    <xf numFmtId="178" fontId="31" fillId="0" borderId="0" xfId="0" applyNumberFormat="1" applyFont="1" applyFill="1" applyBorder="1" applyAlignment="1" applyProtection="1">
      <alignment horizontal="left" vertical="center" shrinkToFit="1"/>
    </xf>
    <xf numFmtId="0" fontId="27" fillId="0" borderId="0" xfId="0" applyFont="1" applyFill="1" applyAlignment="1">
      <alignment horizontal="left" vertical="center"/>
    </xf>
    <xf numFmtId="0" fontId="32" fillId="25" borderId="15" xfId="0" applyFont="1" applyFill="1" applyBorder="1" applyAlignment="1" applyProtection="1"/>
    <xf numFmtId="0" fontId="31" fillId="2" borderId="0" xfId="0" applyFont="1" applyFill="1" applyProtection="1"/>
    <xf numFmtId="0" fontId="48" fillId="0" borderId="0" xfId="0" applyFont="1" applyAlignment="1">
      <alignment vertical="center"/>
    </xf>
    <xf numFmtId="0" fontId="48" fillId="33" borderId="11" xfId="0" applyFont="1" applyFill="1" applyBorder="1" applyAlignment="1">
      <alignment horizontal="center" vertical="center" wrapText="1"/>
    </xf>
    <xf numFmtId="0" fontId="48" fillId="33" borderId="52" xfId="0" applyFont="1" applyFill="1" applyBorder="1" applyAlignment="1">
      <alignment horizontal="center" vertical="center" wrapText="1"/>
    </xf>
    <xf numFmtId="0" fontId="48" fillId="33" borderId="51" xfId="0" applyFont="1" applyFill="1" applyBorder="1" applyAlignment="1">
      <alignment horizontal="center" vertical="center"/>
    </xf>
    <xf numFmtId="0" fontId="48" fillId="0" borderId="52" xfId="0" applyFont="1" applyBorder="1" applyAlignment="1">
      <alignment horizontal="center" vertical="center"/>
    </xf>
    <xf numFmtId="0" fontId="48" fillId="0" borderId="52" xfId="0" applyFont="1" applyBorder="1" applyAlignment="1">
      <alignment vertical="center"/>
    </xf>
    <xf numFmtId="0" fontId="47" fillId="0" borderId="0" xfId="0" applyFont="1" applyAlignment="1">
      <alignment horizontal="left" vertical="center"/>
    </xf>
    <xf numFmtId="0" fontId="27" fillId="2" borderId="13" xfId="0" applyFont="1" applyFill="1" applyBorder="1" applyAlignment="1" applyProtection="1">
      <alignment vertical="center"/>
    </xf>
    <xf numFmtId="0" fontId="27" fillId="2" borderId="12" xfId="0" applyFont="1" applyFill="1" applyBorder="1" applyAlignment="1" applyProtection="1">
      <alignment vertical="center"/>
    </xf>
    <xf numFmtId="0" fontId="27" fillId="0" borderId="0" xfId="0" applyFont="1" applyAlignment="1">
      <alignment vertical="center"/>
    </xf>
    <xf numFmtId="0" fontId="50" fillId="0" borderId="0" xfId="0" applyFont="1" applyFill="1" applyAlignment="1" applyProtection="1">
      <alignment horizontal="center" vertical="center" shrinkToFit="1"/>
    </xf>
    <xf numFmtId="0" fontId="27" fillId="2" borderId="0" xfId="0" applyFont="1" applyFill="1"/>
    <xf numFmtId="0" fontId="41" fillId="0" borderId="0" xfId="0" applyFont="1" applyFill="1" applyAlignment="1" applyProtection="1">
      <alignment vertical="center"/>
    </xf>
    <xf numFmtId="0" fontId="42" fillId="0" borderId="0" xfId="0" applyFont="1" applyFill="1" applyAlignment="1">
      <alignment vertical="center"/>
    </xf>
    <xf numFmtId="0" fontId="26" fillId="2" borderId="15" xfId="0" applyFont="1" applyFill="1" applyBorder="1" applyAlignment="1" applyProtection="1">
      <alignment horizontal="center" vertical="center" wrapText="1" shrinkToFit="1"/>
    </xf>
    <xf numFmtId="0" fontId="50" fillId="0" borderId="0" xfId="0" applyFont="1" applyFill="1" applyAlignment="1" applyProtection="1">
      <alignment horizontal="center" vertical="center" shrinkToFit="1"/>
    </xf>
    <xf numFmtId="0" fontId="26" fillId="2" borderId="15" xfId="0" applyFont="1" applyFill="1" applyBorder="1" applyAlignment="1" applyProtection="1">
      <alignment vertical="center" wrapText="1" shrinkToFit="1"/>
    </xf>
    <xf numFmtId="0" fontId="26" fillId="2" borderId="16" xfId="1" applyNumberFormat="1" applyFont="1" applyFill="1" applyBorder="1" applyAlignment="1" applyProtection="1">
      <alignment horizontal="right" vertical="center" wrapText="1"/>
    </xf>
    <xf numFmtId="38" fontId="26" fillId="2" borderId="16" xfId="1" applyFont="1" applyFill="1" applyBorder="1" applyAlignment="1" applyProtection="1">
      <alignment vertical="center" wrapText="1"/>
    </xf>
    <xf numFmtId="0" fontId="42" fillId="2" borderId="13" xfId="0" applyFont="1" applyFill="1" applyBorder="1" applyAlignment="1" applyProtection="1">
      <alignment vertical="center"/>
    </xf>
    <xf numFmtId="0" fontId="42" fillId="2" borderId="15" xfId="0" applyFont="1" applyFill="1" applyBorder="1" applyAlignment="1" applyProtection="1">
      <alignment vertical="center"/>
    </xf>
    <xf numFmtId="38" fontId="26" fillId="2" borderId="15" xfId="1" applyFont="1" applyFill="1" applyBorder="1" applyAlignment="1" applyProtection="1">
      <alignment vertical="center" wrapText="1"/>
    </xf>
    <xf numFmtId="38" fontId="26" fillId="2" borderId="12" xfId="1" applyFont="1" applyFill="1" applyBorder="1" applyAlignment="1" applyProtection="1">
      <alignment vertical="center" wrapText="1"/>
    </xf>
    <xf numFmtId="177" fontId="36" fillId="0" borderId="0" xfId="0" applyNumberFormat="1" applyFont="1" applyFill="1" applyBorder="1" applyAlignment="1" applyProtection="1">
      <alignment vertical="center"/>
    </xf>
    <xf numFmtId="0" fontId="33" fillId="0" borderId="0" xfId="0" applyFont="1" applyProtection="1"/>
    <xf numFmtId="0" fontId="43" fillId="0" borderId="14" xfId="0" applyFont="1" applyFill="1" applyBorder="1" applyAlignment="1" applyProtection="1">
      <alignment vertical="center"/>
    </xf>
    <xf numFmtId="0" fontId="43" fillId="0" borderId="0" xfId="0" applyFont="1" applyFill="1" applyBorder="1" applyAlignment="1" applyProtection="1">
      <alignment vertical="center"/>
    </xf>
    <xf numFmtId="0" fontId="43" fillId="0" borderId="0" xfId="0" applyFont="1" applyFill="1" applyBorder="1" applyAlignment="1" applyProtection="1">
      <alignment horizontal="center" vertical="center" shrinkToFit="1"/>
    </xf>
    <xf numFmtId="0" fontId="43" fillId="0" borderId="0" xfId="0" applyFont="1" applyFill="1" applyBorder="1" applyAlignment="1" applyProtection="1">
      <alignment vertical="center" shrinkToFit="1"/>
    </xf>
    <xf numFmtId="38" fontId="43" fillId="31" borderId="0" xfId="1" applyFont="1" applyFill="1" applyBorder="1" applyAlignment="1" applyProtection="1">
      <alignment horizontal="center" vertical="center" shrinkToFit="1"/>
    </xf>
    <xf numFmtId="38" fontId="43" fillId="0" borderId="0" xfId="1" applyFont="1" applyFill="1" applyBorder="1" applyAlignment="1" applyProtection="1">
      <alignment horizontal="left" vertical="center"/>
    </xf>
    <xf numFmtId="38" fontId="43" fillId="0" borderId="0" xfId="1" applyFont="1" applyFill="1" applyBorder="1" applyAlignment="1" applyProtection="1">
      <alignment horizontal="center" vertical="center" shrinkToFit="1"/>
    </xf>
    <xf numFmtId="0" fontId="33" fillId="0" borderId="0" xfId="0" applyFont="1" applyAlignment="1" applyProtection="1"/>
    <xf numFmtId="0" fontId="40" fillId="0" borderId="0" xfId="0" applyFont="1" applyFill="1" applyBorder="1" applyAlignment="1" applyProtection="1">
      <alignment vertical="center"/>
    </xf>
    <xf numFmtId="0" fontId="25" fillId="0" borderId="0" xfId="0" applyFont="1" applyAlignment="1" applyProtection="1"/>
    <xf numFmtId="0" fontId="40" fillId="0" borderId="0" xfId="0" applyFont="1" applyFill="1" applyBorder="1" applyAlignment="1" applyProtection="1">
      <alignment horizontal="left" vertical="center" wrapText="1"/>
    </xf>
    <xf numFmtId="0" fontId="27" fillId="0" borderId="16" xfId="0" applyFont="1" applyFill="1" applyBorder="1" applyProtection="1">
      <protection locked="0"/>
    </xf>
    <xf numFmtId="0" fontId="27" fillId="0" borderId="15" xfId="0" applyFont="1" applyBorder="1" applyAlignment="1" applyProtection="1">
      <alignment horizontal="right" shrinkToFit="1"/>
      <protection locked="0"/>
    </xf>
    <xf numFmtId="0" fontId="26" fillId="0" borderId="0" xfId="17" applyFont="1" applyAlignment="1" applyProtection="1">
      <alignment horizontal="right" vertical="center"/>
    </xf>
    <xf numFmtId="38" fontId="26" fillId="0" borderId="16" xfId="1" applyFont="1" applyFill="1" applyBorder="1" applyAlignment="1" applyProtection="1">
      <alignment vertical="center" wrapText="1"/>
      <protection locked="0"/>
    </xf>
    <xf numFmtId="0" fontId="42" fillId="0" borderId="0" xfId="0" applyFont="1" applyBorder="1" applyProtection="1"/>
    <xf numFmtId="0" fontId="27" fillId="2" borderId="15" xfId="0" applyFont="1" applyFill="1" applyBorder="1" applyAlignment="1" applyProtection="1">
      <alignment horizontal="center" vertical="center"/>
    </xf>
    <xf numFmtId="0" fontId="26" fillId="2" borderId="15" xfId="0" applyFont="1" applyFill="1" applyBorder="1" applyAlignment="1" applyProtection="1">
      <alignment horizontal="center" vertical="center" wrapText="1" shrinkToFit="1"/>
    </xf>
    <xf numFmtId="0" fontId="27" fillId="0" borderId="0" xfId="0" applyFont="1" applyAlignment="1" applyProtection="1">
      <alignment horizontal="center"/>
    </xf>
    <xf numFmtId="0" fontId="26" fillId="2" borderId="15" xfId="0" applyFont="1" applyFill="1" applyBorder="1" applyAlignment="1" applyProtection="1">
      <alignment horizontal="center" vertical="center" wrapText="1" shrinkToFit="1"/>
    </xf>
    <xf numFmtId="0" fontId="40" fillId="0" borderId="0" xfId="0" applyFont="1" applyFill="1" applyBorder="1" applyAlignment="1" applyProtection="1">
      <alignment vertical="center"/>
      <protection locked="0"/>
    </xf>
    <xf numFmtId="0" fontId="40" fillId="0" borderId="0" xfId="0" applyFont="1" applyFill="1" applyBorder="1" applyAlignment="1" applyProtection="1">
      <alignment horizontal="left" vertical="center" wrapText="1"/>
      <protection locked="0"/>
    </xf>
    <xf numFmtId="0" fontId="25" fillId="0" borderId="0" xfId="0" applyFont="1" applyAlignment="1" applyProtection="1">
      <protection locked="0"/>
    </xf>
    <xf numFmtId="0" fontId="27" fillId="0" borderId="0" xfId="0" applyFont="1" applyProtection="1">
      <protection locked="0"/>
    </xf>
    <xf numFmtId="0" fontId="27" fillId="0" borderId="0" xfId="0" applyFont="1" applyFill="1"/>
    <xf numFmtId="0" fontId="27" fillId="0" borderId="0" xfId="0" applyFont="1" applyBorder="1" applyAlignment="1" applyProtection="1">
      <alignment horizontal="center" vertical="top" wrapText="1"/>
      <protection locked="0"/>
    </xf>
    <xf numFmtId="0" fontId="26" fillId="2" borderId="0" xfId="1" applyNumberFormat="1" applyFont="1" applyFill="1" applyBorder="1" applyAlignment="1" applyProtection="1">
      <alignment horizontal="center" vertical="center" wrapText="1"/>
      <protection locked="0"/>
    </xf>
    <xf numFmtId="38" fontId="26" fillId="2" borderId="0" xfId="1" applyFont="1" applyFill="1" applyBorder="1" applyAlignment="1" applyProtection="1">
      <alignment vertical="center" wrapText="1"/>
      <protection locked="0"/>
    </xf>
    <xf numFmtId="0" fontId="53" fillId="0" borderId="0" xfId="0" applyFont="1" applyFill="1" applyBorder="1" applyAlignment="1" applyProtection="1">
      <alignment vertical="center"/>
    </xf>
    <xf numFmtId="0" fontId="27" fillId="25" borderId="15" xfId="0" applyFont="1" applyFill="1" applyBorder="1" applyProtection="1"/>
    <xf numFmtId="0" fontId="27" fillId="25" borderId="12" xfId="0" applyFont="1" applyFill="1" applyBorder="1" applyProtection="1"/>
    <xf numFmtId="177" fontId="36" fillId="0" borderId="0" xfId="0" applyNumberFormat="1" applyFont="1" applyFill="1" applyBorder="1" applyAlignment="1" applyProtection="1">
      <alignment horizontal="left" vertical="center" wrapText="1"/>
    </xf>
    <xf numFmtId="0" fontId="27" fillId="0" borderId="0" xfId="0" applyFont="1" applyAlignment="1" applyProtection="1">
      <alignment horizontal="center"/>
    </xf>
    <xf numFmtId="0" fontId="27" fillId="2" borderId="15" xfId="0" applyFont="1" applyFill="1" applyBorder="1" applyAlignment="1" applyProtection="1">
      <alignment horizontal="center" vertical="center"/>
    </xf>
    <xf numFmtId="0" fontId="26" fillId="2" borderId="15" xfId="0" applyFont="1" applyFill="1" applyBorder="1" applyAlignment="1" applyProtection="1">
      <alignment horizontal="center" vertical="center" wrapText="1" shrinkToFit="1"/>
    </xf>
    <xf numFmtId="177" fontId="36" fillId="0" borderId="0" xfId="0" applyNumberFormat="1" applyFont="1" applyFill="1" applyBorder="1" applyAlignment="1" applyProtection="1">
      <alignment horizontal="left" vertical="center" wrapText="1"/>
    </xf>
    <xf numFmtId="0" fontId="27" fillId="0" borderId="0" xfId="0" applyFont="1" applyBorder="1" applyAlignment="1" applyProtection="1">
      <alignment horizontal="left" vertical="top"/>
      <protection locked="0"/>
    </xf>
    <xf numFmtId="0" fontId="42" fillId="2" borderId="15" xfId="0" applyFont="1" applyFill="1" applyBorder="1" applyAlignment="1">
      <alignment vertical="center"/>
    </xf>
    <xf numFmtId="0" fontId="42" fillId="2" borderId="12" xfId="0" applyFont="1" applyFill="1" applyBorder="1" applyAlignment="1">
      <alignment vertical="center"/>
    </xf>
    <xf numFmtId="0" fontId="54" fillId="2" borderId="13" xfId="0" applyFont="1" applyFill="1" applyBorder="1" applyAlignment="1" applyProtection="1">
      <alignment vertical="center"/>
    </xf>
    <xf numFmtId="0" fontId="27" fillId="0" borderId="0" xfId="0" applyFont="1" applyBorder="1" applyAlignment="1" applyProtection="1">
      <alignment horizontal="left"/>
    </xf>
    <xf numFmtId="0" fontId="27" fillId="0" borderId="0" xfId="0" applyFont="1" applyBorder="1" applyAlignment="1" applyProtection="1">
      <alignment horizontal="left" vertical="top" wrapText="1"/>
      <protection locked="0"/>
    </xf>
    <xf numFmtId="0" fontId="58" fillId="0" borderId="0" xfId="0" applyFont="1"/>
    <xf numFmtId="0" fontId="26" fillId="2" borderId="32" xfId="0" applyFont="1" applyFill="1" applyBorder="1" applyAlignment="1" applyProtection="1">
      <alignment vertical="center"/>
    </xf>
    <xf numFmtId="0" fontId="26" fillId="2" borderId="33" xfId="0" applyFont="1" applyFill="1" applyBorder="1" applyAlignment="1" applyProtection="1">
      <alignment vertical="center"/>
    </xf>
    <xf numFmtId="0" fontId="26" fillId="2" borderId="34" xfId="0" applyFont="1" applyFill="1" applyBorder="1" applyAlignment="1" applyProtection="1">
      <alignment vertical="center"/>
    </xf>
    <xf numFmtId="0" fontId="48" fillId="0" borderId="0" xfId="0" applyFont="1" applyAlignment="1">
      <alignment vertical="center" wrapText="1"/>
    </xf>
    <xf numFmtId="0" fontId="49" fillId="33" borderId="50" xfId="0" applyFont="1" applyFill="1" applyBorder="1" applyAlignment="1">
      <alignment vertical="center"/>
    </xf>
    <xf numFmtId="0" fontId="49" fillId="33" borderId="51" xfId="0" applyFont="1" applyFill="1" applyBorder="1" applyAlignment="1">
      <alignment vertical="center"/>
    </xf>
    <xf numFmtId="0" fontId="48" fillId="33" borderId="50" xfId="0" applyFont="1" applyFill="1" applyBorder="1" applyAlignment="1">
      <alignment horizontal="center" vertical="center"/>
    </xf>
    <xf numFmtId="0" fontId="48" fillId="33" borderId="51" xfId="0" applyFont="1" applyFill="1" applyBorder="1" applyAlignment="1">
      <alignment horizontal="center" vertical="center"/>
    </xf>
    <xf numFmtId="0" fontId="32" fillId="0" borderId="56" xfId="0" applyFont="1" applyBorder="1" applyAlignment="1" applyProtection="1">
      <alignment horizontal="left" vertical="center" wrapText="1"/>
    </xf>
    <xf numFmtId="0" fontId="32" fillId="0" borderId="57" xfId="0" applyFont="1" applyBorder="1" applyAlignment="1" applyProtection="1">
      <alignment horizontal="left" vertical="center"/>
    </xf>
    <xf numFmtId="0" fontId="32" fillId="0" borderId="58" xfId="0" applyFont="1" applyBorder="1" applyAlignment="1" applyProtection="1">
      <alignment horizontal="left" vertical="center"/>
    </xf>
    <xf numFmtId="0" fontId="32" fillId="0" borderId="59" xfId="0" applyFont="1" applyBorder="1" applyAlignment="1" applyProtection="1">
      <alignment horizontal="left" vertical="center"/>
    </xf>
    <xf numFmtId="0" fontId="32" fillId="0" borderId="0" xfId="0" applyFont="1" applyBorder="1" applyAlignment="1" applyProtection="1">
      <alignment horizontal="left" vertical="center"/>
    </xf>
    <xf numFmtId="0" fontId="32" fillId="0" borderId="60" xfId="0" applyFont="1" applyBorder="1" applyAlignment="1" applyProtection="1">
      <alignment horizontal="left" vertical="center"/>
    </xf>
    <xf numFmtId="0" fontId="32" fillId="0" borderId="61" xfId="0" applyFont="1" applyBorder="1" applyAlignment="1" applyProtection="1">
      <alignment horizontal="left" vertical="center"/>
    </xf>
    <xf numFmtId="0" fontId="32" fillId="0" borderId="62" xfId="0" applyFont="1" applyBorder="1" applyAlignment="1" applyProtection="1">
      <alignment horizontal="left" vertical="center"/>
    </xf>
    <xf numFmtId="0" fontId="32" fillId="0" borderId="63" xfId="0" applyFont="1" applyBorder="1" applyAlignment="1" applyProtection="1">
      <alignment horizontal="left" vertical="center"/>
    </xf>
    <xf numFmtId="0" fontId="26" fillId="2" borderId="29" xfId="0" applyFont="1" applyFill="1" applyBorder="1" applyAlignment="1" applyProtection="1">
      <alignment vertical="center" shrinkToFit="1"/>
    </xf>
    <xf numFmtId="0" fontId="26" fillId="2" borderId="30" xfId="0" applyFont="1" applyFill="1" applyBorder="1" applyAlignment="1" applyProtection="1">
      <alignment vertical="center" shrinkToFit="1"/>
    </xf>
    <xf numFmtId="0" fontId="26" fillId="2" borderId="31" xfId="0" applyFont="1" applyFill="1" applyBorder="1" applyAlignment="1" applyProtection="1">
      <alignment vertical="center" shrinkToFit="1"/>
    </xf>
    <xf numFmtId="0" fontId="27" fillId="0" borderId="33" xfId="0" applyFont="1" applyBorder="1" applyAlignment="1" applyProtection="1">
      <alignment horizontal="left" vertical="top" wrapText="1"/>
      <protection locked="0"/>
    </xf>
    <xf numFmtId="0" fontId="27" fillId="0" borderId="0" xfId="0" applyFont="1" applyBorder="1" applyAlignment="1" applyProtection="1">
      <alignment horizontal="left" vertical="top" wrapText="1"/>
      <protection locked="0"/>
    </xf>
    <xf numFmtId="0" fontId="27" fillId="0" borderId="0" xfId="0" applyFont="1" applyAlignment="1" applyProtection="1">
      <alignment horizontal="center"/>
    </xf>
    <xf numFmtId="14" fontId="46" fillId="0" borderId="16" xfId="0" applyNumberFormat="1" applyFont="1" applyFill="1" applyBorder="1" applyAlignment="1" applyProtection="1">
      <alignment horizontal="center" vertical="center" shrinkToFit="1"/>
      <protection locked="0"/>
    </xf>
    <xf numFmtId="0" fontId="46" fillId="0" borderId="16" xfId="0" applyFont="1" applyFill="1" applyBorder="1" applyAlignment="1" applyProtection="1">
      <alignment horizontal="center" vertical="center" shrinkToFit="1"/>
      <protection locked="0"/>
    </xf>
    <xf numFmtId="0" fontId="46" fillId="0" borderId="13" xfId="0" applyFont="1" applyFill="1" applyBorder="1" applyAlignment="1" applyProtection="1">
      <alignment horizontal="center" vertical="center" shrinkToFit="1"/>
      <protection locked="0"/>
    </xf>
    <xf numFmtId="0" fontId="46" fillId="0" borderId="15" xfId="0" applyFont="1" applyFill="1" applyBorder="1" applyAlignment="1" applyProtection="1">
      <alignment horizontal="center" vertical="center" shrinkToFit="1"/>
      <protection locked="0"/>
    </xf>
    <xf numFmtId="0" fontId="46" fillId="0" borderId="12" xfId="0" applyFont="1" applyFill="1" applyBorder="1" applyAlignment="1" applyProtection="1">
      <alignment horizontal="center" vertical="center" shrinkToFit="1"/>
      <protection locked="0"/>
    </xf>
    <xf numFmtId="0" fontId="46" fillId="25" borderId="13" xfId="0" applyFont="1" applyFill="1" applyBorder="1" applyAlignment="1" applyProtection="1">
      <alignment horizontal="center" vertical="center" shrinkToFit="1"/>
    </xf>
    <xf numFmtId="0" fontId="46" fillId="25" borderId="12" xfId="0" applyFont="1" applyFill="1" applyBorder="1" applyAlignment="1" applyProtection="1">
      <alignment horizontal="center" vertical="center" shrinkToFit="1"/>
    </xf>
    <xf numFmtId="184" fontId="46" fillId="0" borderId="13" xfId="0" applyNumberFormat="1" applyFont="1" applyFill="1" applyBorder="1" applyAlignment="1" applyProtection="1">
      <alignment horizontal="right" vertical="center" shrinkToFit="1"/>
      <protection locked="0"/>
    </xf>
    <xf numFmtId="184" fontId="46" fillId="0" borderId="15" xfId="0" applyNumberFormat="1" applyFont="1" applyFill="1" applyBorder="1" applyAlignment="1" applyProtection="1">
      <alignment horizontal="right" vertical="center" shrinkToFit="1"/>
      <protection locked="0"/>
    </xf>
    <xf numFmtId="184" fontId="46" fillId="0" borderId="12" xfId="0" applyNumberFormat="1" applyFont="1" applyFill="1" applyBorder="1" applyAlignment="1" applyProtection="1">
      <alignment horizontal="right" vertical="center" shrinkToFit="1"/>
      <protection locked="0"/>
    </xf>
    <xf numFmtId="184" fontId="46" fillId="31" borderId="13" xfId="1" applyNumberFormat="1" applyFont="1" applyFill="1" applyBorder="1" applyAlignment="1" applyProtection="1">
      <alignment horizontal="right" vertical="center" shrinkToFit="1"/>
    </xf>
    <xf numFmtId="184" fontId="46" fillId="31" borderId="15" xfId="1" applyNumberFormat="1" applyFont="1" applyFill="1" applyBorder="1" applyAlignment="1" applyProtection="1">
      <alignment horizontal="right" vertical="center" shrinkToFit="1"/>
    </xf>
    <xf numFmtId="184" fontId="46" fillId="31" borderId="12" xfId="1" applyNumberFormat="1" applyFont="1" applyFill="1" applyBorder="1" applyAlignment="1" applyProtection="1">
      <alignment horizontal="right" vertical="center" shrinkToFit="1"/>
    </xf>
    <xf numFmtId="176" fontId="32" fillId="25" borderId="48" xfId="0" applyNumberFormat="1" applyFont="1" applyFill="1" applyBorder="1" applyAlignment="1" applyProtection="1">
      <alignment horizontal="center" vertical="center"/>
    </xf>
    <xf numFmtId="176" fontId="32" fillId="25" borderId="47" xfId="0" applyNumberFormat="1" applyFont="1" applyFill="1" applyBorder="1" applyAlignment="1" applyProtection="1">
      <alignment horizontal="center" vertical="center"/>
    </xf>
    <xf numFmtId="176" fontId="32" fillId="25" borderId="49" xfId="0" applyNumberFormat="1" applyFont="1" applyFill="1" applyBorder="1" applyAlignment="1" applyProtection="1">
      <alignment horizontal="center" vertical="center"/>
    </xf>
    <xf numFmtId="0" fontId="27" fillId="2" borderId="32" xfId="0" applyFont="1" applyFill="1" applyBorder="1" applyAlignment="1" applyProtection="1">
      <alignment horizontal="center" vertical="center"/>
    </xf>
    <xf numFmtId="0" fontId="27" fillId="2" borderId="33" xfId="0" applyFont="1" applyFill="1" applyBorder="1" applyAlignment="1" applyProtection="1">
      <alignment horizontal="center" vertical="center"/>
    </xf>
    <xf numFmtId="0" fontId="27" fillId="2" borderId="19" xfId="0" applyFont="1" applyFill="1" applyBorder="1" applyAlignment="1" applyProtection="1">
      <alignment horizontal="center" vertical="center"/>
    </xf>
    <xf numFmtId="0" fontId="27" fillId="2" borderId="14" xfId="0" applyFont="1" applyFill="1" applyBorder="1" applyAlignment="1" applyProtection="1">
      <alignment horizontal="center" vertical="center"/>
    </xf>
    <xf numFmtId="0" fontId="27" fillId="0" borderId="33" xfId="0" applyFont="1" applyFill="1" applyBorder="1" applyAlignment="1" applyProtection="1">
      <alignment horizontal="left" vertical="top"/>
      <protection locked="0"/>
    </xf>
    <xf numFmtId="0" fontId="27" fillId="0" borderId="34" xfId="0" applyFont="1" applyFill="1" applyBorder="1" applyAlignment="1" applyProtection="1">
      <alignment horizontal="left" vertical="top"/>
      <protection locked="0"/>
    </xf>
    <xf numFmtId="0" fontId="27" fillId="0" borderId="14" xfId="0" applyFont="1" applyFill="1" applyBorder="1" applyAlignment="1" applyProtection="1">
      <alignment horizontal="left" vertical="top"/>
      <protection locked="0"/>
    </xf>
    <xf numFmtId="0" fontId="27" fillId="0" borderId="20" xfId="0" applyFont="1" applyFill="1" applyBorder="1" applyAlignment="1" applyProtection="1">
      <alignment horizontal="left" vertical="top"/>
      <protection locked="0"/>
    </xf>
    <xf numFmtId="0" fontId="27" fillId="27" borderId="16" xfId="0" applyFont="1" applyFill="1" applyBorder="1" applyAlignment="1" applyProtection="1">
      <alignment horizontal="center" vertical="center" wrapText="1" shrinkToFit="1"/>
    </xf>
    <xf numFmtId="0" fontId="43" fillId="27" borderId="13" xfId="0" applyFont="1" applyFill="1" applyBorder="1" applyAlignment="1" applyProtection="1">
      <alignment horizontal="center" vertical="center" shrinkToFit="1"/>
    </xf>
    <xf numFmtId="0" fontId="43" fillId="27" borderId="15" xfId="0" applyFont="1" applyFill="1" applyBorder="1" applyAlignment="1" applyProtection="1">
      <alignment horizontal="center" vertical="center" shrinkToFit="1"/>
    </xf>
    <xf numFmtId="0" fontId="43" fillId="27" borderId="12" xfId="0" applyFont="1" applyFill="1" applyBorder="1" applyAlignment="1" applyProtection="1">
      <alignment horizontal="center" vertical="center" shrinkToFit="1"/>
    </xf>
    <xf numFmtId="0" fontId="45" fillId="27" borderId="13" xfId="0" applyFont="1" applyFill="1" applyBorder="1" applyAlignment="1" applyProtection="1">
      <alignment horizontal="center" vertical="center" wrapText="1" shrinkToFit="1"/>
    </xf>
    <xf numFmtId="0" fontId="45" fillId="27" borderId="12" xfId="0" applyFont="1" applyFill="1" applyBorder="1" applyAlignment="1" applyProtection="1">
      <alignment horizontal="center" vertical="center" wrapText="1" shrinkToFit="1"/>
    </xf>
    <xf numFmtId="0" fontId="44" fillId="27" borderId="13" xfId="0" applyFont="1" applyFill="1" applyBorder="1" applyAlignment="1" applyProtection="1">
      <alignment horizontal="center" vertical="center" shrinkToFit="1"/>
    </xf>
    <xf numFmtId="0" fontId="44" fillId="27" borderId="15" xfId="0" applyFont="1" applyFill="1" applyBorder="1" applyAlignment="1" applyProtection="1">
      <alignment horizontal="center" vertical="center" shrinkToFit="1"/>
    </xf>
    <xf numFmtId="0" fontId="44" fillId="27" borderId="12" xfId="0" applyFont="1" applyFill="1" applyBorder="1" applyAlignment="1" applyProtection="1">
      <alignment horizontal="center" vertical="center" shrinkToFit="1"/>
    </xf>
    <xf numFmtId="0" fontId="45" fillId="27" borderId="16" xfId="0" applyFont="1" applyFill="1" applyBorder="1" applyAlignment="1" applyProtection="1">
      <alignment horizontal="center" vertical="center" wrapText="1"/>
    </xf>
    <xf numFmtId="0" fontId="45" fillId="27" borderId="13" xfId="0" applyFont="1" applyFill="1" applyBorder="1" applyAlignment="1" applyProtection="1">
      <alignment horizontal="center" vertical="center" wrapText="1"/>
    </xf>
    <xf numFmtId="0" fontId="45" fillId="27" borderId="15" xfId="0" applyFont="1" applyFill="1" applyBorder="1" applyAlignment="1" applyProtection="1">
      <alignment horizontal="center" vertical="center" wrapText="1"/>
    </xf>
    <xf numFmtId="0" fontId="45" fillId="27" borderId="12" xfId="0" applyFont="1" applyFill="1" applyBorder="1" applyAlignment="1" applyProtection="1">
      <alignment horizontal="center" vertical="center" wrapText="1"/>
    </xf>
    <xf numFmtId="0" fontId="27" fillId="25" borderId="13" xfId="0" applyFont="1" applyFill="1" applyBorder="1" applyAlignment="1" applyProtection="1">
      <alignment horizontal="center"/>
    </xf>
    <xf numFmtId="0" fontId="27" fillId="25" borderId="15" xfId="0" applyFont="1" applyFill="1" applyBorder="1" applyAlignment="1" applyProtection="1">
      <alignment horizontal="center"/>
    </xf>
    <xf numFmtId="180" fontId="32" fillId="25" borderId="19" xfId="0" applyNumberFormat="1" applyFont="1" applyFill="1" applyBorder="1" applyAlignment="1" applyProtection="1">
      <alignment horizontal="center"/>
    </xf>
    <xf numFmtId="180" fontId="32" fillId="25" borderId="14" xfId="0" applyNumberFormat="1" applyFont="1" applyFill="1" applyBorder="1" applyAlignment="1" applyProtection="1">
      <alignment horizontal="center"/>
    </xf>
    <xf numFmtId="180" fontId="32" fillId="25" borderId="20" xfId="0" applyNumberFormat="1" applyFont="1" applyFill="1" applyBorder="1" applyAlignment="1" applyProtection="1">
      <alignment horizontal="center"/>
    </xf>
    <xf numFmtId="178" fontId="31" fillId="25" borderId="0" xfId="0" applyNumberFormat="1" applyFont="1" applyFill="1" applyBorder="1" applyAlignment="1" applyProtection="1">
      <alignment horizontal="right" shrinkToFit="1"/>
    </xf>
    <xf numFmtId="176" fontId="32" fillId="25" borderId="17" xfId="0" applyNumberFormat="1" applyFont="1" applyFill="1" applyBorder="1" applyAlignment="1" applyProtection="1">
      <alignment horizontal="center"/>
    </xf>
    <xf numFmtId="176" fontId="32" fillId="25" borderId="0" xfId="0" applyNumberFormat="1" applyFont="1" applyFill="1" applyBorder="1" applyAlignment="1" applyProtection="1">
      <alignment horizontal="center"/>
    </xf>
    <xf numFmtId="176" fontId="32" fillId="25" borderId="18" xfId="0" applyNumberFormat="1" applyFont="1" applyFill="1" applyBorder="1" applyAlignment="1" applyProtection="1">
      <alignment horizontal="center"/>
    </xf>
    <xf numFmtId="176" fontId="38" fillId="25" borderId="40" xfId="0" applyNumberFormat="1" applyFont="1" applyFill="1" applyBorder="1" applyAlignment="1" applyProtection="1">
      <alignment horizontal="center" vertical="center"/>
    </xf>
    <xf numFmtId="176" fontId="38" fillId="25" borderId="39" xfId="0" applyNumberFormat="1" applyFont="1" applyFill="1" applyBorder="1" applyAlignment="1" applyProtection="1">
      <alignment horizontal="center" vertical="center"/>
    </xf>
    <xf numFmtId="176" fontId="38" fillId="25" borderId="41" xfId="0" applyNumberFormat="1" applyFont="1" applyFill="1" applyBorder="1" applyAlignment="1" applyProtection="1">
      <alignment horizontal="center" vertical="center"/>
    </xf>
    <xf numFmtId="0" fontId="39" fillId="25" borderId="39" xfId="0" applyFont="1" applyFill="1" applyBorder="1" applyAlignment="1" applyProtection="1">
      <alignment horizontal="left" vertical="center" wrapText="1"/>
    </xf>
    <xf numFmtId="0" fontId="39" fillId="25" borderId="42" xfId="0" applyFont="1" applyFill="1" applyBorder="1" applyAlignment="1" applyProtection="1">
      <alignment horizontal="left" vertical="center" wrapText="1"/>
    </xf>
    <xf numFmtId="0" fontId="27" fillId="2" borderId="14" xfId="0" applyFont="1" applyFill="1" applyBorder="1" applyAlignment="1" applyProtection="1">
      <alignment horizontal="left"/>
    </xf>
    <xf numFmtId="0" fontId="27" fillId="0" borderId="32" xfId="0" applyFont="1" applyBorder="1" applyAlignment="1" applyProtection="1">
      <alignment horizontal="left" vertical="top" wrapText="1"/>
    </xf>
    <xf numFmtId="0" fontId="27" fillId="0" borderId="33" xfId="0" applyFont="1" applyBorder="1" applyAlignment="1" applyProtection="1">
      <alignment horizontal="left" vertical="top"/>
    </xf>
    <xf numFmtId="0" fontId="27" fillId="0" borderId="34" xfId="0" applyFont="1" applyBorder="1" applyAlignment="1" applyProtection="1">
      <alignment horizontal="left" vertical="top"/>
    </xf>
    <xf numFmtId="0" fontId="27" fillId="0" borderId="17" xfId="0" applyFont="1" applyBorder="1" applyAlignment="1" applyProtection="1">
      <alignment horizontal="left" vertical="top" wrapText="1"/>
    </xf>
    <xf numFmtId="0" fontId="27" fillId="0" borderId="0" xfId="0" applyFont="1" applyBorder="1" applyAlignment="1" applyProtection="1">
      <alignment horizontal="left" vertical="top"/>
    </xf>
    <xf numFmtId="0" fontId="27" fillId="0" borderId="18" xfId="0" applyFont="1" applyBorder="1" applyAlignment="1" applyProtection="1">
      <alignment horizontal="left" vertical="top"/>
    </xf>
    <xf numFmtId="0" fontId="27" fillId="0" borderId="19" xfId="0" applyFont="1" applyBorder="1" applyAlignment="1" applyProtection="1">
      <alignment horizontal="left" vertical="top"/>
    </xf>
    <xf numFmtId="0" fontId="27" fillId="0" borderId="14" xfId="0" applyFont="1" applyBorder="1" applyAlignment="1" applyProtection="1">
      <alignment horizontal="left" vertical="top"/>
    </xf>
    <xf numFmtId="0" fontId="27" fillId="0" borderId="20" xfId="0" applyFont="1" applyBorder="1" applyAlignment="1" applyProtection="1">
      <alignment horizontal="left" vertical="top"/>
    </xf>
    <xf numFmtId="180" fontId="32" fillId="25" borderId="44" xfId="0" applyNumberFormat="1" applyFont="1" applyFill="1" applyBorder="1" applyAlignment="1" applyProtection="1">
      <alignment horizontal="center"/>
    </xf>
    <xf numFmtId="180" fontId="32" fillId="25" borderId="45" xfId="0" applyNumberFormat="1" applyFont="1" applyFill="1" applyBorder="1" applyAlignment="1" applyProtection="1">
      <alignment horizontal="center"/>
    </xf>
    <xf numFmtId="180" fontId="32" fillId="25" borderId="46" xfId="0" applyNumberFormat="1" applyFont="1" applyFill="1" applyBorder="1" applyAlignment="1" applyProtection="1">
      <alignment horizontal="center"/>
    </xf>
    <xf numFmtId="0" fontId="26" fillId="0" borderId="13" xfId="1" applyNumberFormat="1" applyFont="1" applyFill="1" applyBorder="1" applyAlignment="1" applyProtection="1">
      <alignment horizontal="center" vertical="center" wrapText="1"/>
      <protection locked="0"/>
    </xf>
    <xf numFmtId="0" fontId="26" fillId="0" borderId="15" xfId="1" applyNumberFormat="1" applyFont="1" applyFill="1" applyBorder="1" applyAlignment="1" applyProtection="1">
      <alignment horizontal="center" vertical="center" wrapText="1"/>
      <protection locked="0"/>
    </xf>
    <xf numFmtId="180" fontId="32" fillId="0" borderId="35" xfId="0" applyNumberFormat="1" applyFont="1" applyFill="1" applyBorder="1" applyAlignment="1" applyProtection="1">
      <alignment horizontal="center"/>
      <protection locked="0"/>
    </xf>
    <xf numFmtId="180" fontId="32" fillId="0" borderId="36" xfId="0" applyNumberFormat="1" applyFont="1" applyFill="1" applyBorder="1" applyAlignment="1" applyProtection="1">
      <alignment horizontal="center"/>
      <protection locked="0"/>
    </xf>
    <xf numFmtId="180" fontId="32" fillId="0" borderId="37" xfId="0" applyNumberFormat="1" applyFont="1" applyFill="1" applyBorder="1" applyAlignment="1" applyProtection="1">
      <alignment horizontal="center"/>
      <protection locked="0"/>
    </xf>
    <xf numFmtId="0" fontId="32" fillId="0" borderId="54" xfId="0" applyFont="1" applyBorder="1" applyAlignment="1" applyProtection="1">
      <alignment horizontal="center"/>
    </xf>
    <xf numFmtId="0" fontId="32" fillId="0" borderId="55" xfId="0" applyFont="1" applyBorder="1" applyAlignment="1" applyProtection="1">
      <alignment horizontal="center"/>
    </xf>
    <xf numFmtId="180" fontId="32" fillId="25" borderId="35" xfId="0" applyNumberFormat="1" applyFont="1" applyFill="1" applyBorder="1" applyAlignment="1" applyProtection="1">
      <alignment horizontal="center"/>
    </xf>
    <xf numFmtId="180" fontId="32" fillId="25" borderId="36" xfId="0" applyNumberFormat="1" applyFont="1" applyFill="1" applyBorder="1" applyAlignment="1" applyProtection="1">
      <alignment horizontal="center"/>
    </xf>
    <xf numFmtId="180" fontId="32" fillId="25" borderId="37" xfId="0" applyNumberFormat="1" applyFont="1" applyFill="1" applyBorder="1" applyAlignment="1" applyProtection="1">
      <alignment horizontal="center"/>
    </xf>
    <xf numFmtId="0" fontId="32" fillId="34" borderId="44" xfId="0" applyFont="1" applyFill="1" applyBorder="1" applyAlignment="1" applyProtection="1">
      <alignment horizontal="center"/>
    </xf>
    <xf numFmtId="0" fontId="32" fillId="34" borderId="45" xfId="0" applyFont="1" applyFill="1" applyBorder="1" applyAlignment="1" applyProtection="1">
      <alignment horizontal="center"/>
    </xf>
    <xf numFmtId="0" fontId="32" fillId="34" borderId="46" xfId="0" applyFont="1" applyFill="1" applyBorder="1" applyAlignment="1" applyProtection="1">
      <alignment horizontal="center"/>
    </xf>
    <xf numFmtId="0" fontId="27" fillId="2" borderId="32" xfId="0" applyFont="1" applyFill="1" applyBorder="1" applyAlignment="1" applyProtection="1">
      <alignment horizontal="left"/>
    </xf>
    <xf numFmtId="0" fontId="27" fillId="2" borderId="33" xfId="0" applyFont="1" applyFill="1" applyBorder="1" applyAlignment="1" applyProtection="1">
      <alignment horizontal="left"/>
    </xf>
    <xf numFmtId="0" fontId="27" fillId="2" borderId="34" xfId="0" applyFont="1" applyFill="1" applyBorder="1" applyAlignment="1" applyProtection="1">
      <alignment horizontal="left"/>
    </xf>
    <xf numFmtId="0" fontId="27" fillId="25" borderId="32" xfId="0" applyFont="1" applyFill="1" applyBorder="1" applyAlignment="1" applyProtection="1">
      <alignment horizontal="center"/>
    </xf>
    <xf numFmtId="0" fontId="27" fillId="25" borderId="33" xfId="0" applyFont="1" applyFill="1" applyBorder="1" applyAlignment="1" applyProtection="1">
      <alignment horizontal="center"/>
    </xf>
    <xf numFmtId="180" fontId="32" fillId="0" borderId="53" xfId="0" applyNumberFormat="1" applyFont="1" applyFill="1" applyBorder="1" applyAlignment="1" applyProtection="1">
      <alignment horizontal="center"/>
      <protection locked="0"/>
    </xf>
    <xf numFmtId="176" fontId="27" fillId="0" borderId="15" xfId="0" applyNumberFormat="1" applyFont="1" applyFill="1" applyBorder="1" applyAlignment="1" applyProtection="1">
      <alignment horizontal="left" vertical="center" shrinkToFit="1"/>
      <protection locked="0"/>
    </xf>
    <xf numFmtId="176" fontId="27" fillId="0" borderId="12" xfId="0" applyNumberFormat="1" applyFont="1" applyFill="1" applyBorder="1" applyAlignment="1" applyProtection="1">
      <alignment horizontal="left" vertical="center" shrinkToFit="1"/>
      <protection locked="0"/>
    </xf>
    <xf numFmtId="0" fontId="27" fillId="0" borderId="16" xfId="0" applyFont="1" applyFill="1" applyBorder="1" applyAlignment="1" applyProtection="1">
      <alignment horizontal="left" vertical="center" wrapText="1" shrinkToFit="1"/>
      <protection locked="0"/>
    </xf>
    <xf numFmtId="177" fontId="36" fillId="0" borderId="33" xfId="0" applyNumberFormat="1" applyFont="1" applyFill="1" applyBorder="1" applyAlignment="1" applyProtection="1">
      <alignment horizontal="left" vertical="center" wrapText="1"/>
    </xf>
    <xf numFmtId="177" fontId="36" fillId="0" borderId="0" xfId="0" applyNumberFormat="1" applyFont="1" applyFill="1" applyBorder="1" applyAlignment="1" applyProtection="1">
      <alignment horizontal="left" vertical="center" wrapText="1"/>
    </xf>
    <xf numFmtId="177" fontId="36" fillId="0" borderId="14" xfId="0" applyNumberFormat="1" applyFont="1" applyFill="1" applyBorder="1" applyAlignment="1" applyProtection="1">
      <alignment horizontal="left" vertical="center" wrapText="1"/>
    </xf>
    <xf numFmtId="0" fontId="27" fillId="2" borderId="16" xfId="0" applyFont="1" applyFill="1" applyBorder="1" applyAlignment="1" applyProtection="1">
      <alignment horizontal="center" vertical="center" shrinkToFit="1"/>
    </xf>
    <xf numFmtId="182" fontId="27" fillId="0" borderId="16" xfId="0" applyNumberFormat="1" applyFont="1" applyFill="1" applyBorder="1" applyAlignment="1" applyProtection="1">
      <alignment horizontal="center" vertical="center" wrapText="1"/>
      <protection locked="0"/>
    </xf>
    <xf numFmtId="181" fontId="34" fillId="0" borderId="16" xfId="0" applyNumberFormat="1" applyFont="1" applyFill="1" applyBorder="1" applyAlignment="1" applyProtection="1">
      <alignment horizontal="center" vertical="center" shrinkToFit="1"/>
      <protection locked="0"/>
    </xf>
    <xf numFmtId="181" fontId="27" fillId="2" borderId="16" xfId="0" applyNumberFormat="1" applyFont="1" applyFill="1" applyBorder="1" applyAlignment="1" applyProtection="1">
      <alignment horizontal="center" vertical="center" shrinkToFit="1"/>
    </xf>
    <xf numFmtId="38" fontId="27" fillId="2" borderId="16" xfId="1" applyFont="1" applyFill="1" applyBorder="1" applyAlignment="1" applyProtection="1">
      <alignment horizontal="center" vertical="center" shrinkToFit="1"/>
    </xf>
    <xf numFmtId="0" fontId="34" fillId="0" borderId="16" xfId="1" applyNumberFormat="1" applyFont="1" applyFill="1" applyBorder="1" applyAlignment="1" applyProtection="1">
      <alignment horizontal="center" vertical="center" shrinkToFit="1"/>
      <protection locked="0"/>
    </xf>
    <xf numFmtId="38" fontId="27" fillId="2" borderId="16" xfId="1" applyFont="1" applyFill="1" applyBorder="1" applyAlignment="1" applyProtection="1">
      <alignment horizontal="center" vertical="center"/>
    </xf>
    <xf numFmtId="38" fontId="34" fillId="0" borderId="16" xfId="1" applyFont="1" applyFill="1" applyBorder="1" applyAlignment="1" applyProtection="1">
      <alignment horizontal="center" vertical="center"/>
      <protection locked="0"/>
    </xf>
    <xf numFmtId="38" fontId="26" fillId="2" borderId="13" xfId="1" applyFont="1" applyFill="1" applyBorder="1" applyAlignment="1" applyProtection="1">
      <alignment horizontal="center" vertical="center" wrapText="1"/>
    </xf>
    <xf numFmtId="38" fontId="26" fillId="2" borderId="15" xfId="1" applyFont="1" applyFill="1" applyBorder="1" applyAlignment="1" applyProtection="1">
      <alignment horizontal="center" vertical="center" wrapText="1"/>
    </xf>
    <xf numFmtId="38" fontId="26" fillId="2" borderId="12" xfId="1" applyFont="1" applyFill="1" applyBorder="1" applyAlignment="1" applyProtection="1">
      <alignment horizontal="center" vertical="center" wrapText="1"/>
    </xf>
    <xf numFmtId="180" fontId="27" fillId="25" borderId="16" xfId="0" applyNumberFormat="1" applyFont="1" applyFill="1" applyBorder="1" applyAlignment="1" applyProtection="1">
      <alignment horizontal="right" shrinkToFit="1"/>
    </xf>
    <xf numFmtId="0" fontId="45" fillId="2" borderId="13" xfId="0" applyFont="1" applyFill="1" applyBorder="1" applyAlignment="1" applyProtection="1">
      <alignment horizontal="center" vertical="center" shrinkToFit="1"/>
    </xf>
    <xf numFmtId="0" fontId="45" fillId="2" borderId="15" xfId="0" applyFont="1" applyFill="1" applyBorder="1" applyAlignment="1" applyProtection="1">
      <alignment horizontal="center" vertical="center" shrinkToFit="1"/>
    </xf>
    <xf numFmtId="0" fontId="45" fillId="2" borderId="12" xfId="0" applyFont="1" applyFill="1" applyBorder="1" applyAlignment="1" applyProtection="1">
      <alignment horizontal="center" vertical="center" shrinkToFit="1"/>
    </xf>
    <xf numFmtId="177" fontId="27" fillId="30" borderId="16" xfId="0" applyNumberFormat="1" applyFont="1" applyFill="1" applyBorder="1" applyAlignment="1" applyProtection="1">
      <alignment horizontal="center" vertical="center" shrinkToFit="1"/>
    </xf>
    <xf numFmtId="177" fontId="27" fillId="29" borderId="16" xfId="0" applyNumberFormat="1" applyFont="1" applyFill="1" applyBorder="1" applyAlignment="1" applyProtection="1">
      <alignment horizontal="center" vertical="center" shrinkToFit="1"/>
    </xf>
    <xf numFmtId="0" fontId="27" fillId="29" borderId="16" xfId="0" applyFont="1" applyFill="1" applyBorder="1" applyAlignment="1" applyProtection="1">
      <alignment horizontal="center" vertical="center" shrinkToFit="1"/>
    </xf>
    <xf numFmtId="176" fontId="27" fillId="2" borderId="13" xfId="0" applyNumberFormat="1" applyFont="1" applyFill="1" applyBorder="1" applyAlignment="1" applyProtection="1">
      <alignment horizontal="center" vertical="center" shrinkToFit="1"/>
    </xf>
    <xf numFmtId="176" fontId="27" fillId="2" borderId="15" xfId="0" applyNumberFormat="1" applyFont="1" applyFill="1" applyBorder="1" applyAlignment="1" applyProtection="1">
      <alignment horizontal="center" vertical="center" shrinkToFit="1"/>
    </xf>
    <xf numFmtId="176" fontId="27" fillId="2" borderId="12" xfId="0" applyNumberFormat="1" applyFont="1" applyFill="1" applyBorder="1" applyAlignment="1" applyProtection="1">
      <alignment horizontal="center" vertical="center" shrinkToFit="1"/>
    </xf>
    <xf numFmtId="0" fontId="27" fillId="0" borderId="13" xfId="0" applyFont="1" applyBorder="1" applyAlignment="1" applyProtection="1">
      <alignment horizontal="left" shrinkToFit="1"/>
      <protection locked="0"/>
    </xf>
    <xf numFmtId="0" fontId="27" fillId="0" borderId="15" xfId="0" applyFont="1" applyBorder="1" applyAlignment="1" applyProtection="1">
      <alignment horizontal="left" shrinkToFit="1"/>
      <protection locked="0"/>
    </xf>
    <xf numFmtId="0" fontId="27" fillId="0" borderId="12" xfId="0" applyFont="1" applyBorder="1" applyAlignment="1" applyProtection="1">
      <alignment horizontal="left" shrinkToFit="1"/>
      <protection locked="0"/>
    </xf>
    <xf numFmtId="0" fontId="27" fillId="0" borderId="13" xfId="0" applyFont="1" applyBorder="1" applyAlignment="1" applyProtection="1">
      <alignment horizontal="center" shrinkToFit="1"/>
      <protection locked="0"/>
    </xf>
    <xf numFmtId="0" fontId="27" fillId="0" borderId="15" xfId="0" applyFont="1" applyBorder="1" applyAlignment="1" applyProtection="1">
      <alignment horizontal="center" shrinkToFit="1"/>
      <protection locked="0"/>
    </xf>
    <xf numFmtId="180" fontId="27" fillId="0" borderId="13" xfId="0" applyNumberFormat="1" applyFont="1" applyBorder="1" applyAlignment="1" applyProtection="1">
      <alignment horizontal="right" shrinkToFit="1"/>
      <protection locked="0"/>
    </xf>
    <xf numFmtId="180" fontId="27" fillId="0" borderId="15" xfId="0" applyNumberFormat="1" applyFont="1" applyBorder="1" applyAlignment="1" applyProtection="1">
      <alignment horizontal="right" shrinkToFit="1"/>
      <protection locked="0"/>
    </xf>
    <xf numFmtId="180" fontId="27" fillId="0" borderId="12" xfId="0" applyNumberFormat="1" applyFont="1" applyBorder="1" applyAlignment="1" applyProtection="1">
      <alignment horizontal="right" shrinkToFit="1"/>
      <protection locked="0"/>
    </xf>
    <xf numFmtId="183" fontId="27" fillId="0" borderId="13" xfId="0" applyNumberFormat="1" applyFont="1" applyBorder="1" applyAlignment="1" applyProtection="1">
      <alignment horizontal="center"/>
      <protection locked="0"/>
    </xf>
    <xf numFmtId="183" fontId="27" fillId="0" borderId="15" xfId="0" applyNumberFormat="1" applyFont="1" applyBorder="1" applyAlignment="1" applyProtection="1">
      <alignment horizontal="center"/>
      <protection locked="0"/>
    </xf>
    <xf numFmtId="183" fontId="27" fillId="0" borderId="34" xfId="0" applyNumberFormat="1" applyFont="1" applyBorder="1" applyAlignment="1" applyProtection="1">
      <alignment horizontal="center"/>
      <protection locked="0"/>
    </xf>
    <xf numFmtId="0" fontId="27" fillId="0" borderId="32" xfId="0" applyFont="1" applyBorder="1" applyAlignment="1" applyProtection="1">
      <alignment horizontal="center" shrinkToFit="1"/>
      <protection locked="0"/>
    </xf>
    <xf numFmtId="0" fontId="27" fillId="0" borderId="33" xfId="0" applyFont="1" applyBorder="1" applyAlignment="1" applyProtection="1">
      <alignment horizontal="center" shrinkToFit="1"/>
      <protection locked="0"/>
    </xf>
    <xf numFmtId="0" fontId="27" fillId="0" borderId="34" xfId="0" applyFont="1" applyBorder="1" applyAlignment="1" applyProtection="1">
      <alignment horizontal="center" shrinkToFit="1"/>
      <protection locked="0"/>
    </xf>
    <xf numFmtId="183" fontId="27" fillId="0" borderId="12" xfId="0" applyNumberFormat="1" applyFont="1" applyBorder="1" applyAlignment="1" applyProtection="1">
      <alignment horizontal="center"/>
      <protection locked="0"/>
    </xf>
    <xf numFmtId="0" fontId="27" fillId="0" borderId="12" xfId="0" applyFont="1" applyBorder="1" applyAlignment="1" applyProtection="1">
      <alignment horizontal="center" shrinkToFit="1"/>
      <protection locked="0"/>
    </xf>
    <xf numFmtId="0" fontId="27" fillId="2" borderId="13" xfId="0" applyFont="1" applyFill="1" applyBorder="1" applyAlignment="1" applyProtection="1">
      <alignment horizontal="center" vertical="center" shrinkToFit="1"/>
    </xf>
    <xf numFmtId="0" fontId="27" fillId="2" borderId="15" xfId="0" applyFont="1" applyFill="1" applyBorder="1" applyAlignment="1" applyProtection="1">
      <alignment horizontal="center" vertical="center" shrinkToFit="1"/>
    </xf>
    <xf numFmtId="0" fontId="27" fillId="2" borderId="12" xfId="0" applyFont="1" applyFill="1" applyBorder="1" applyAlignment="1" applyProtection="1">
      <alignment horizontal="center" vertical="center" shrinkToFit="1"/>
    </xf>
    <xf numFmtId="0" fontId="26" fillId="2" borderId="13" xfId="1" applyNumberFormat="1" applyFont="1" applyFill="1" applyBorder="1" applyAlignment="1" applyProtection="1">
      <alignment horizontal="center" vertical="center" wrapText="1"/>
    </xf>
    <xf numFmtId="0" fontId="26" fillId="2" borderId="15" xfId="1" applyNumberFormat="1" applyFont="1" applyFill="1" applyBorder="1" applyAlignment="1" applyProtection="1">
      <alignment horizontal="center" vertical="center" wrapText="1"/>
    </xf>
    <xf numFmtId="0" fontId="26" fillId="2" borderId="12" xfId="1" applyNumberFormat="1" applyFont="1" applyFill="1" applyBorder="1" applyAlignment="1" applyProtection="1">
      <alignment horizontal="center" vertical="center" wrapText="1"/>
    </xf>
    <xf numFmtId="179" fontId="27" fillId="2" borderId="13" xfId="0" applyNumberFormat="1" applyFont="1" applyFill="1" applyBorder="1" applyAlignment="1" applyProtection="1">
      <alignment horizontal="center" vertical="center"/>
    </xf>
    <xf numFmtId="179" fontId="27" fillId="2" borderId="15" xfId="0" applyNumberFormat="1" applyFont="1" applyFill="1" applyBorder="1" applyAlignment="1" applyProtection="1">
      <alignment horizontal="center" vertical="center"/>
    </xf>
    <xf numFmtId="179" fontId="27" fillId="2" borderId="12" xfId="0" applyNumberFormat="1" applyFont="1" applyFill="1" applyBorder="1" applyAlignment="1" applyProtection="1">
      <alignment horizontal="center" vertical="center"/>
    </xf>
    <xf numFmtId="0" fontId="27" fillId="2" borderId="17" xfId="0" applyFont="1" applyFill="1" applyBorder="1" applyAlignment="1" applyProtection="1">
      <alignment horizontal="center" vertical="center"/>
    </xf>
    <xf numFmtId="0" fontId="27" fillId="2" borderId="0" xfId="0" applyFont="1" applyFill="1" applyBorder="1" applyAlignment="1" applyProtection="1">
      <alignment horizontal="center" vertical="center"/>
    </xf>
    <xf numFmtId="0" fontId="30" fillId="2" borderId="15" xfId="0" applyFont="1" applyFill="1" applyBorder="1" applyAlignment="1" applyProtection="1">
      <alignment horizontal="left" vertical="center" shrinkToFit="1"/>
    </xf>
    <xf numFmtId="0" fontId="30" fillId="2" borderId="12" xfId="0" applyFont="1" applyFill="1" applyBorder="1" applyAlignment="1" applyProtection="1">
      <alignment horizontal="left" vertical="center" shrinkToFit="1"/>
    </xf>
    <xf numFmtId="0" fontId="27" fillId="0" borderId="13"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0" fontId="27" fillId="25" borderId="13" xfId="0" applyFont="1" applyFill="1" applyBorder="1" applyAlignment="1" applyProtection="1">
      <alignment horizontal="center" vertical="center"/>
    </xf>
    <xf numFmtId="0" fontId="27" fillId="25" borderId="15" xfId="0" applyFont="1" applyFill="1" applyBorder="1" applyAlignment="1" applyProtection="1">
      <alignment horizontal="center" vertical="center"/>
    </xf>
    <xf numFmtId="0" fontId="27" fillId="25" borderId="12" xfId="0" applyFont="1" applyFill="1" applyBorder="1" applyAlignment="1" applyProtection="1">
      <alignment horizontal="center"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18" xfId="0" applyFont="1" applyFill="1" applyBorder="1" applyAlignment="1" applyProtection="1">
      <alignment horizontal="left" vertical="center"/>
    </xf>
    <xf numFmtId="0" fontId="27" fillId="0" borderId="15" xfId="0" applyFont="1" applyBorder="1" applyAlignment="1" applyProtection="1">
      <alignment horizontal="center" vertical="center"/>
      <protection locked="0"/>
    </xf>
    <xf numFmtId="38" fontId="26" fillId="25" borderId="21" xfId="1" applyFont="1" applyFill="1" applyBorder="1" applyAlignment="1" applyProtection="1">
      <alignment horizontal="right" vertical="center" wrapText="1"/>
    </xf>
    <xf numFmtId="38" fontId="26" fillId="25" borderId="22" xfId="1" applyFont="1" applyFill="1" applyBorder="1" applyAlignment="1" applyProtection="1">
      <alignment horizontal="right" vertical="center" wrapText="1"/>
    </xf>
    <xf numFmtId="38" fontId="26" fillId="25" borderId="23" xfId="1" applyFont="1" applyFill="1" applyBorder="1" applyAlignment="1" applyProtection="1">
      <alignment horizontal="right" vertical="center" wrapText="1"/>
    </xf>
    <xf numFmtId="38" fontId="26" fillId="25" borderId="25" xfId="1" applyFont="1" applyFill="1" applyBorder="1" applyAlignment="1" applyProtection="1">
      <alignment horizontal="right" vertical="center" wrapText="1"/>
    </xf>
    <xf numFmtId="38" fontId="26" fillId="25" borderId="26" xfId="1" applyFont="1" applyFill="1" applyBorder="1" applyAlignment="1" applyProtection="1">
      <alignment horizontal="right" vertical="center" wrapText="1"/>
    </xf>
    <xf numFmtId="38" fontId="26" fillId="25" borderId="27" xfId="1" applyFont="1" applyFill="1" applyBorder="1" applyAlignment="1" applyProtection="1">
      <alignment horizontal="right" vertical="center" wrapText="1"/>
    </xf>
    <xf numFmtId="38" fontId="26" fillId="2" borderId="21" xfId="1" applyFont="1" applyFill="1" applyBorder="1" applyAlignment="1" applyProtection="1">
      <alignment horizontal="right" vertical="center" wrapText="1"/>
    </xf>
    <xf numFmtId="38" fontId="26" fillId="2" borderId="22" xfId="1" applyFont="1" applyFill="1" applyBorder="1" applyAlignment="1" applyProtection="1">
      <alignment horizontal="right" vertical="center" wrapText="1"/>
    </xf>
    <xf numFmtId="38" fontId="26" fillId="2" borderId="23" xfId="1" applyFont="1" applyFill="1" applyBorder="1" applyAlignment="1" applyProtection="1">
      <alignment horizontal="right" vertical="center" wrapText="1"/>
    </xf>
    <xf numFmtId="38" fontId="26" fillId="25" borderId="29" xfId="1" applyFont="1" applyFill="1" applyBorder="1" applyAlignment="1" applyProtection="1">
      <alignment horizontal="right" vertical="center" wrapText="1"/>
    </xf>
    <xf numFmtId="38" fontId="26" fillId="25" borderId="30" xfId="1" applyFont="1" applyFill="1" applyBorder="1" applyAlignment="1" applyProtection="1">
      <alignment horizontal="right" vertical="center" wrapText="1"/>
    </xf>
    <xf numFmtId="38" fontId="26" fillId="25" borderId="31" xfId="1" applyFont="1" applyFill="1" applyBorder="1" applyAlignment="1" applyProtection="1">
      <alignment horizontal="right" vertical="center" wrapText="1"/>
    </xf>
    <xf numFmtId="0" fontId="42" fillId="0" borderId="16" xfId="0" applyFont="1" applyBorder="1" applyAlignment="1" applyProtection="1">
      <alignment horizontal="center" vertical="center"/>
      <protection locked="0"/>
    </xf>
    <xf numFmtId="0" fontId="29" fillId="25" borderId="13" xfId="0" applyFont="1" applyFill="1" applyBorder="1" applyAlignment="1" applyProtection="1">
      <alignment horizontal="left" vertical="center" wrapText="1" shrinkToFit="1"/>
    </xf>
    <xf numFmtId="0" fontId="29" fillId="25" borderId="15" xfId="0" applyFont="1" applyFill="1" applyBorder="1" applyAlignment="1" applyProtection="1">
      <alignment horizontal="left" vertical="center" wrapText="1" shrinkToFit="1"/>
    </xf>
    <xf numFmtId="0" fontId="29" fillId="25" borderId="12" xfId="0" applyFont="1" applyFill="1" applyBorder="1" applyAlignment="1" applyProtection="1">
      <alignment horizontal="left" vertical="center" wrapText="1" shrinkToFit="1"/>
    </xf>
    <xf numFmtId="38" fontId="26" fillId="25" borderId="13" xfId="1" applyFont="1" applyFill="1" applyBorder="1" applyAlignment="1" applyProtection="1">
      <alignment horizontal="right" vertical="center" wrapText="1"/>
    </xf>
    <xf numFmtId="38" fontId="26" fillId="25" borderId="15" xfId="1" applyFont="1" applyFill="1" applyBorder="1" applyAlignment="1" applyProtection="1">
      <alignment horizontal="right" vertical="center" wrapText="1"/>
    </xf>
    <xf numFmtId="38" fontId="26" fillId="25" borderId="12" xfId="1" applyFont="1" applyFill="1" applyBorder="1" applyAlignment="1" applyProtection="1">
      <alignment horizontal="right" vertical="center" wrapText="1"/>
    </xf>
    <xf numFmtId="0" fontId="26" fillId="26" borderId="13" xfId="1" applyNumberFormat="1" applyFont="1" applyFill="1" applyBorder="1" applyAlignment="1" applyProtection="1">
      <alignment horizontal="center" vertical="center" wrapText="1"/>
      <protection locked="0"/>
    </xf>
    <xf numFmtId="0" fontId="26" fillId="26" borderId="15" xfId="1" applyNumberFormat="1" applyFont="1" applyFill="1" applyBorder="1" applyAlignment="1" applyProtection="1">
      <alignment horizontal="center" vertical="center" wrapText="1"/>
      <protection locked="0"/>
    </xf>
    <xf numFmtId="0" fontId="26" fillId="26" borderId="12" xfId="1" applyNumberFormat="1" applyFont="1" applyFill="1" applyBorder="1" applyAlignment="1" applyProtection="1">
      <alignment horizontal="center" vertical="center" wrapText="1"/>
      <protection locked="0"/>
    </xf>
    <xf numFmtId="38" fontId="26" fillId="0" borderId="16" xfId="1" applyFont="1" applyFill="1" applyBorder="1" applyAlignment="1" applyProtection="1">
      <alignment horizontal="center" vertical="center" wrapText="1"/>
      <protection locked="0"/>
    </xf>
    <xf numFmtId="0" fontId="27" fillId="0" borderId="16" xfId="0" applyFont="1" applyBorder="1" applyAlignment="1" applyProtection="1">
      <alignment horizontal="center" vertical="center"/>
      <protection locked="0"/>
    </xf>
    <xf numFmtId="38" fontId="26" fillId="0" borderId="13" xfId="1" applyFont="1" applyBorder="1" applyAlignment="1" applyProtection="1">
      <alignment horizontal="right" vertical="center" wrapText="1"/>
      <protection locked="0"/>
    </xf>
    <xf numFmtId="38" fontId="26" fillId="0" borderId="15" xfId="1" applyFont="1" applyBorder="1" applyAlignment="1" applyProtection="1">
      <alignment horizontal="right" vertical="center" wrapText="1"/>
      <protection locked="0"/>
    </xf>
    <xf numFmtId="0" fontId="27" fillId="2" borderId="32" xfId="0" applyFont="1" applyFill="1" applyBorder="1" applyAlignment="1" applyProtection="1">
      <alignment horizontal="left" vertical="center" wrapText="1" shrinkToFit="1"/>
    </xf>
    <xf numFmtId="0" fontId="27" fillId="2" borderId="33" xfId="0" applyFont="1" applyFill="1" applyBorder="1" applyAlignment="1" applyProtection="1">
      <alignment horizontal="left" vertical="center" shrinkToFit="1"/>
    </xf>
    <xf numFmtId="0" fontId="27" fillId="2" borderId="34" xfId="0" applyFont="1" applyFill="1" applyBorder="1" applyAlignment="1" applyProtection="1">
      <alignment horizontal="left" vertical="center" shrinkToFit="1"/>
    </xf>
    <xf numFmtId="0" fontId="27" fillId="2" borderId="17" xfId="0" applyFont="1" applyFill="1" applyBorder="1" applyAlignment="1" applyProtection="1">
      <alignment horizontal="left" vertical="center" shrinkToFit="1"/>
    </xf>
    <xf numFmtId="0" fontId="27" fillId="2" borderId="0" xfId="0" applyFont="1" applyFill="1" applyBorder="1" applyAlignment="1" applyProtection="1">
      <alignment horizontal="left" vertical="center" shrinkToFit="1"/>
    </xf>
    <xf numFmtId="0" fontId="27" fillId="2" borderId="18" xfId="0" applyFont="1" applyFill="1" applyBorder="1" applyAlignment="1" applyProtection="1">
      <alignment horizontal="left" vertical="center" shrinkToFit="1"/>
    </xf>
    <xf numFmtId="0" fontId="27" fillId="2" borderId="19" xfId="0" applyFont="1" applyFill="1" applyBorder="1" applyAlignment="1" applyProtection="1">
      <alignment horizontal="left" vertical="center" shrinkToFit="1"/>
    </xf>
    <xf numFmtId="0" fontId="27" fillId="2" borderId="14" xfId="0" applyFont="1" applyFill="1" applyBorder="1" applyAlignment="1" applyProtection="1">
      <alignment horizontal="left" vertical="center" shrinkToFit="1"/>
    </xf>
    <xf numFmtId="0" fontId="27" fillId="2" borderId="20" xfId="0" applyFont="1" applyFill="1" applyBorder="1" applyAlignment="1" applyProtection="1">
      <alignment horizontal="left" vertical="center" shrinkToFit="1"/>
    </xf>
    <xf numFmtId="0" fontId="26" fillId="0" borderId="12" xfId="1" applyNumberFormat="1" applyFont="1" applyFill="1" applyBorder="1" applyAlignment="1" applyProtection="1">
      <alignment horizontal="center" vertical="center" wrapText="1"/>
      <protection locked="0"/>
    </xf>
    <xf numFmtId="0" fontId="27" fillId="0" borderId="21" xfId="0" applyFont="1" applyBorder="1" applyAlignment="1" applyProtection="1">
      <alignment horizontal="center" vertical="center"/>
      <protection locked="0"/>
    </xf>
    <xf numFmtId="0" fontId="27" fillId="0" borderId="22"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2" borderId="21" xfId="0" applyFont="1" applyFill="1" applyBorder="1" applyAlignment="1" applyProtection="1">
      <alignment vertical="center" wrapText="1" shrinkToFit="1"/>
    </xf>
    <xf numFmtId="0" fontId="27" fillId="2" borderId="22" xfId="0" applyFont="1" applyFill="1" applyBorder="1" applyAlignment="1" applyProtection="1">
      <alignment vertical="center" shrinkToFit="1"/>
    </xf>
    <xf numFmtId="0" fontId="27" fillId="2" borderId="23" xfId="0" applyFont="1" applyFill="1" applyBorder="1" applyAlignment="1" applyProtection="1">
      <alignment vertical="center" shrinkToFit="1"/>
    </xf>
    <xf numFmtId="0" fontId="27" fillId="2" borderId="17" xfId="0" applyFont="1" applyFill="1" applyBorder="1" applyAlignment="1" applyProtection="1">
      <alignment vertical="center" shrinkToFit="1"/>
    </xf>
    <xf numFmtId="0" fontId="27" fillId="2" borderId="0" xfId="0" applyFont="1" applyFill="1" applyBorder="1" applyAlignment="1" applyProtection="1">
      <alignment vertical="center" shrinkToFit="1"/>
    </xf>
    <xf numFmtId="0" fontId="27" fillId="2" borderId="18" xfId="0" applyFont="1" applyFill="1" applyBorder="1" applyAlignment="1" applyProtection="1">
      <alignment vertical="center" shrinkToFit="1"/>
    </xf>
    <xf numFmtId="0" fontId="27" fillId="2" borderId="19" xfId="0" applyFont="1" applyFill="1" applyBorder="1" applyAlignment="1" applyProtection="1">
      <alignment vertical="center" shrinkToFit="1"/>
    </xf>
    <xf numFmtId="0" fontId="27" fillId="2" borderId="14" xfId="0" applyFont="1" applyFill="1" applyBorder="1" applyAlignment="1" applyProtection="1">
      <alignment vertical="center" shrinkToFit="1"/>
    </xf>
    <xf numFmtId="0" fontId="27" fillId="2" borderId="20" xfId="0" applyFont="1" applyFill="1" applyBorder="1" applyAlignment="1" applyProtection="1">
      <alignment vertical="center" shrinkToFit="1"/>
    </xf>
    <xf numFmtId="38" fontId="26" fillId="32" borderId="16" xfId="1" applyFont="1" applyFill="1" applyBorder="1" applyAlignment="1" applyProtection="1">
      <alignment horizontal="center" vertical="center" wrapText="1"/>
      <protection locked="0"/>
    </xf>
    <xf numFmtId="0" fontId="27" fillId="2" borderId="13" xfId="0" applyFont="1" applyFill="1" applyBorder="1" applyAlignment="1" applyProtection="1">
      <alignment horizontal="center"/>
    </xf>
    <xf numFmtId="0" fontId="27" fillId="2" borderId="15" xfId="0" applyFont="1" applyFill="1" applyBorder="1" applyAlignment="1" applyProtection="1">
      <alignment horizontal="center"/>
    </xf>
    <xf numFmtId="0" fontId="27" fillId="2" borderId="12" xfId="0" applyFont="1" applyFill="1" applyBorder="1" applyAlignment="1" applyProtection="1">
      <alignment horizontal="center"/>
    </xf>
    <xf numFmtId="0" fontId="27" fillId="2" borderId="13" xfId="0" applyFont="1" applyFill="1" applyBorder="1" applyAlignment="1" applyProtection="1">
      <alignment horizontal="center" vertical="center"/>
    </xf>
    <xf numFmtId="0" fontId="27" fillId="2" borderId="15" xfId="0" applyFont="1" applyFill="1" applyBorder="1" applyAlignment="1" applyProtection="1">
      <alignment horizontal="center" vertical="center"/>
    </xf>
    <xf numFmtId="0" fontId="27" fillId="2" borderId="12" xfId="0" applyFont="1" applyFill="1" applyBorder="1" applyAlignment="1" applyProtection="1">
      <alignment horizontal="center" vertical="center"/>
    </xf>
    <xf numFmtId="0" fontId="26" fillId="2" borderId="15" xfId="0" applyFont="1" applyFill="1" applyBorder="1" applyAlignment="1" applyProtection="1">
      <alignment horizontal="center" vertical="center" wrapText="1" shrinkToFit="1"/>
    </xf>
    <xf numFmtId="0" fontId="27" fillId="2" borderId="13" xfId="0" applyFont="1" applyFill="1" applyBorder="1" applyAlignment="1" applyProtection="1">
      <alignment horizontal="center" vertical="center" wrapText="1"/>
    </xf>
    <xf numFmtId="0" fontId="27" fillId="2" borderId="15" xfId="0" applyFont="1" applyFill="1" applyBorder="1" applyAlignment="1" applyProtection="1">
      <alignment horizontal="center" vertical="center" wrapText="1"/>
    </xf>
    <xf numFmtId="0" fontId="27" fillId="2" borderId="12" xfId="0" applyFont="1" applyFill="1" applyBorder="1" applyAlignment="1" applyProtection="1">
      <alignment horizontal="center" vertical="center" wrapText="1"/>
    </xf>
    <xf numFmtId="0" fontId="26" fillId="0" borderId="13" xfId="0" applyFont="1" applyFill="1" applyBorder="1" applyAlignment="1" applyProtection="1">
      <alignment horizontal="left" vertical="center" wrapText="1"/>
      <protection locked="0"/>
    </xf>
    <xf numFmtId="0" fontId="26" fillId="0" borderId="15" xfId="0" applyFont="1" applyFill="1" applyBorder="1" applyAlignment="1" applyProtection="1">
      <alignment horizontal="left" vertical="center" wrapText="1"/>
      <protection locked="0"/>
    </xf>
    <xf numFmtId="0" fontId="26" fillId="0" borderId="12" xfId="0" applyFont="1" applyFill="1" applyBorder="1" applyAlignment="1" applyProtection="1">
      <alignment horizontal="left" vertical="center" wrapText="1"/>
      <protection locked="0"/>
    </xf>
    <xf numFmtId="0" fontId="26" fillId="2" borderId="16" xfId="0" applyFont="1" applyFill="1" applyBorder="1" applyAlignment="1" applyProtection="1">
      <alignment horizontal="center" vertical="center"/>
    </xf>
    <xf numFmtId="0" fontId="26" fillId="0" borderId="13" xfId="0" applyFont="1" applyFill="1" applyBorder="1" applyAlignment="1" applyProtection="1">
      <alignment horizontal="left" vertical="center" wrapText="1" shrinkToFit="1"/>
      <protection locked="0"/>
    </xf>
    <xf numFmtId="0" fontId="26" fillId="0" borderId="15" xfId="0" applyFont="1" applyFill="1" applyBorder="1" applyAlignment="1" applyProtection="1">
      <alignment horizontal="left" vertical="center" wrapText="1" shrinkToFit="1"/>
      <protection locked="0"/>
    </xf>
    <xf numFmtId="0" fontId="26" fillId="0" borderId="12" xfId="0" applyFont="1" applyFill="1" applyBorder="1" applyAlignment="1" applyProtection="1">
      <alignment horizontal="left" vertical="center" wrapText="1" shrinkToFit="1"/>
      <protection locked="0"/>
    </xf>
    <xf numFmtId="0" fontId="26" fillId="0" borderId="14" xfId="0" applyFont="1" applyBorder="1" applyAlignment="1" applyProtection="1">
      <alignment horizontal="center" vertical="center" wrapText="1"/>
      <protection locked="0"/>
    </xf>
    <xf numFmtId="0" fontId="26" fillId="0" borderId="14" xfId="0" applyFont="1" applyFill="1" applyBorder="1" applyAlignment="1" applyProtection="1">
      <alignment horizontal="center" vertical="center" wrapText="1"/>
      <protection locked="0"/>
    </xf>
    <xf numFmtId="0" fontId="27" fillId="0" borderId="0" xfId="0" applyFont="1" applyFill="1" applyAlignment="1" applyProtection="1">
      <alignment horizontal="center" vertical="center" shrinkToFit="1"/>
    </xf>
    <xf numFmtId="0" fontId="26" fillId="0" borderId="13" xfId="0" applyFont="1" applyFill="1" applyBorder="1" applyAlignment="1" applyProtection="1">
      <alignment horizontal="center" vertical="center" wrapText="1" shrinkToFit="1"/>
      <protection locked="0"/>
    </xf>
    <xf numFmtId="0" fontId="26" fillId="0" borderId="15" xfId="0" applyFont="1" applyFill="1" applyBorder="1" applyAlignment="1" applyProtection="1">
      <alignment horizontal="center" vertical="center" wrapText="1" shrinkToFit="1"/>
      <protection locked="0"/>
    </xf>
    <xf numFmtId="0" fontId="27" fillId="0" borderId="32" xfId="0" applyFont="1" applyBorder="1" applyAlignment="1" applyProtection="1">
      <alignment horizontal="left" vertical="top" wrapText="1"/>
      <protection locked="0"/>
    </xf>
    <xf numFmtId="0" fontId="27" fillId="0" borderId="33" xfId="0" applyFont="1" applyBorder="1" applyAlignment="1" applyProtection="1">
      <alignment horizontal="left" vertical="top"/>
      <protection locked="0"/>
    </xf>
    <xf numFmtId="0" fontId="27" fillId="0" borderId="34" xfId="0" applyFont="1" applyBorder="1" applyAlignment="1" applyProtection="1">
      <alignment horizontal="left" vertical="top"/>
      <protection locked="0"/>
    </xf>
    <xf numFmtId="0" fontId="27" fillId="0" borderId="17" xfId="0" applyFont="1" applyBorder="1" applyAlignment="1" applyProtection="1">
      <alignment horizontal="left" vertical="top" wrapText="1"/>
      <protection locked="0"/>
    </xf>
    <xf numFmtId="0" fontId="27" fillId="0" borderId="0" xfId="0" applyFont="1" applyBorder="1" applyAlignment="1" applyProtection="1">
      <alignment horizontal="left" vertical="top"/>
      <protection locked="0"/>
    </xf>
    <xf numFmtId="0" fontId="27" fillId="0" borderId="18" xfId="0" applyFont="1" applyBorder="1" applyAlignment="1" applyProtection="1">
      <alignment horizontal="left" vertical="top"/>
      <protection locked="0"/>
    </xf>
    <xf numFmtId="0" fontId="27" fillId="0" borderId="19" xfId="0" applyFont="1" applyBorder="1" applyAlignment="1" applyProtection="1">
      <alignment horizontal="left" vertical="top"/>
      <protection locked="0"/>
    </xf>
    <xf numFmtId="0" fontId="27" fillId="0" borderId="14" xfId="0" applyFont="1" applyBorder="1" applyAlignment="1" applyProtection="1">
      <alignment horizontal="left" vertical="top"/>
      <protection locked="0"/>
    </xf>
    <xf numFmtId="0" fontId="27" fillId="0" borderId="20" xfId="0" applyFont="1" applyBorder="1" applyAlignment="1" applyProtection="1">
      <alignment horizontal="left" vertical="top"/>
      <protection locked="0"/>
    </xf>
    <xf numFmtId="181" fontId="26" fillId="0" borderId="16" xfId="0" applyNumberFormat="1" applyFont="1" applyFill="1" applyBorder="1" applyAlignment="1" applyProtection="1">
      <alignment horizontal="center" vertical="center" shrinkToFit="1"/>
      <protection locked="0"/>
    </xf>
    <xf numFmtId="0" fontId="26" fillId="0" borderId="16" xfId="1" applyNumberFormat="1" applyFont="1" applyFill="1" applyBorder="1" applyAlignment="1" applyProtection="1">
      <alignment horizontal="center" vertical="center" shrinkToFit="1"/>
      <protection locked="0"/>
    </xf>
    <xf numFmtId="38" fontId="26" fillId="0" borderId="16" xfId="1" applyFont="1" applyFill="1" applyBorder="1" applyAlignment="1" applyProtection="1">
      <alignment horizontal="center" vertical="center"/>
      <protection locked="0"/>
    </xf>
    <xf numFmtId="0" fontId="27" fillId="25" borderId="13" xfId="0" applyFont="1" applyFill="1" applyBorder="1" applyAlignment="1" applyProtection="1">
      <alignment horizontal="center" vertical="center" wrapText="1"/>
    </xf>
    <xf numFmtId="0" fontId="27" fillId="25" borderId="15" xfId="0" applyFont="1" applyFill="1" applyBorder="1" applyAlignment="1" applyProtection="1">
      <alignment horizontal="center" vertical="center" wrapText="1"/>
    </xf>
    <xf numFmtId="0" fontId="27" fillId="25" borderId="12" xfId="0" applyFont="1" applyFill="1" applyBorder="1" applyAlignment="1" applyProtection="1">
      <alignment horizontal="center" vertical="center" wrapText="1"/>
    </xf>
    <xf numFmtId="176" fontId="26" fillId="0" borderId="15" xfId="0" applyNumberFormat="1" applyFont="1" applyFill="1" applyBorder="1" applyAlignment="1" applyProtection="1">
      <alignment horizontal="left" vertical="center" shrinkToFit="1"/>
      <protection locked="0"/>
    </xf>
    <xf numFmtId="176" fontId="26" fillId="0" borderId="12" xfId="0" applyNumberFormat="1" applyFont="1" applyFill="1" applyBorder="1" applyAlignment="1" applyProtection="1">
      <alignment horizontal="left" vertical="center" shrinkToFit="1"/>
      <protection locked="0"/>
    </xf>
    <xf numFmtId="0" fontId="26" fillId="0" borderId="16" xfId="0" applyFont="1" applyFill="1" applyBorder="1" applyAlignment="1" applyProtection="1">
      <alignment horizontal="left" vertical="center" wrapText="1" shrinkToFit="1"/>
      <protection locked="0"/>
    </xf>
    <xf numFmtId="182" fontId="26" fillId="0" borderId="16" xfId="0" applyNumberFormat="1" applyFont="1" applyFill="1" applyBorder="1" applyAlignment="1" applyProtection="1">
      <alignment horizontal="center" vertical="center" wrapText="1"/>
      <protection locked="0"/>
    </xf>
    <xf numFmtId="0" fontId="32" fillId="0" borderId="54" xfId="0" applyFont="1" applyBorder="1" applyAlignment="1" applyProtection="1">
      <alignment horizontal="center"/>
      <protection locked="0"/>
    </xf>
    <xf numFmtId="0" fontId="32" fillId="0" borderId="55" xfId="0" applyFont="1" applyBorder="1" applyAlignment="1" applyProtection="1">
      <alignment horizontal="center"/>
      <protection locked="0"/>
    </xf>
    <xf numFmtId="0" fontId="27" fillId="0" borderId="34" xfId="0" applyFont="1" applyBorder="1" applyAlignment="1" applyProtection="1">
      <alignment horizontal="left" vertical="top" wrapText="1"/>
      <protection locked="0"/>
    </xf>
    <xf numFmtId="0" fontId="27" fillId="0" borderId="18" xfId="0" applyFont="1" applyBorder="1" applyAlignment="1" applyProtection="1">
      <alignment horizontal="left" vertical="top" wrapText="1"/>
      <protection locked="0"/>
    </xf>
    <xf numFmtId="0" fontId="27" fillId="0" borderId="19" xfId="0" applyFont="1" applyBorder="1" applyAlignment="1" applyProtection="1">
      <alignment horizontal="left" vertical="top" wrapText="1"/>
      <protection locked="0"/>
    </xf>
    <xf numFmtId="0" fontId="27" fillId="0" borderId="14" xfId="0" applyFont="1" applyBorder="1" applyAlignment="1" applyProtection="1">
      <alignment horizontal="left" vertical="top" wrapText="1"/>
      <protection locked="0"/>
    </xf>
    <xf numFmtId="0" fontId="27" fillId="0" borderId="20" xfId="0" applyFont="1" applyBorder="1" applyAlignment="1" applyProtection="1">
      <alignment horizontal="left" vertical="top" wrapText="1"/>
      <protection locked="0"/>
    </xf>
    <xf numFmtId="0" fontId="50" fillId="0" borderId="0" xfId="0" applyFont="1" applyFill="1" applyAlignment="1" applyProtection="1">
      <alignment horizontal="center" vertical="center" shrinkToFit="1"/>
    </xf>
    <xf numFmtId="0" fontId="26" fillId="0" borderId="19" xfId="0" applyFont="1" applyFill="1" applyBorder="1" applyAlignment="1" applyProtection="1">
      <alignment horizontal="center" vertical="center"/>
      <protection locked="0"/>
    </xf>
    <xf numFmtId="0" fontId="26" fillId="0" borderId="14" xfId="0" applyFont="1" applyFill="1" applyBorder="1" applyAlignment="1" applyProtection="1">
      <alignment horizontal="center" vertical="center"/>
      <protection locked="0"/>
    </xf>
    <xf numFmtId="0" fontId="26" fillId="0" borderId="14" xfId="0" applyFont="1" applyFill="1" applyBorder="1" applyAlignment="1" applyProtection="1">
      <alignment horizontal="left" vertical="center" wrapText="1"/>
      <protection locked="0"/>
    </xf>
  </cellXfs>
  <cellStyles count="62">
    <cellStyle name="20% - アクセント 1 2" xfId="19"/>
    <cellStyle name="20% - アクセント 2 2" xfId="20"/>
    <cellStyle name="20% - アクセント 3 2" xfId="21"/>
    <cellStyle name="20% - アクセント 4 2" xfId="22"/>
    <cellStyle name="20% - アクセント 5 2" xfId="23"/>
    <cellStyle name="20% - アクセント 6 2" xfId="24"/>
    <cellStyle name="40% - アクセント 1 2" xfId="25"/>
    <cellStyle name="40% - アクセント 2 2" xfId="26"/>
    <cellStyle name="40% - アクセント 3 2" xfId="27"/>
    <cellStyle name="40% - アクセント 4 2" xfId="28"/>
    <cellStyle name="40% - アクセント 5 2" xfId="29"/>
    <cellStyle name="40% - アクセント 6 2" xfId="30"/>
    <cellStyle name="60% - アクセント 1 2" xfId="31"/>
    <cellStyle name="60% - アクセント 2 2" xfId="32"/>
    <cellStyle name="60% - アクセント 3 2" xfId="33"/>
    <cellStyle name="60% - アクセント 4 2" xfId="34"/>
    <cellStyle name="60% - アクセント 5 2" xfId="35"/>
    <cellStyle name="60% - アクセント 6 2" xfId="36"/>
    <cellStyle name="アクセント 1 2" xfId="37"/>
    <cellStyle name="アクセント 2 2" xfId="38"/>
    <cellStyle name="アクセント 3 2" xfId="39"/>
    <cellStyle name="アクセント 4 2" xfId="40"/>
    <cellStyle name="アクセント 5 2" xfId="41"/>
    <cellStyle name="アクセント 6 2" xfId="42"/>
    <cellStyle name="タイトル 2" xfId="43"/>
    <cellStyle name="チェック セル 2" xfId="44"/>
    <cellStyle name="どちらでもない 2" xfId="45"/>
    <cellStyle name="メモ 2" xfId="46"/>
    <cellStyle name="リンク セル 2" xfId="47"/>
    <cellStyle name="悪い 2" xfId="48"/>
    <cellStyle name="計算 2" xfId="49"/>
    <cellStyle name="警告文 2" xfId="50"/>
    <cellStyle name="桁区切り" xfId="1" builtinId="6"/>
    <cellStyle name="桁区切り 2" xfId="9"/>
    <cellStyle name="桁区切り 3" xfId="14"/>
    <cellStyle name="桁区切り 4" xfId="18"/>
    <cellStyle name="見出し 1 2" xfId="51"/>
    <cellStyle name="見出し 2 2" xfId="52"/>
    <cellStyle name="見出し 3 2" xfId="53"/>
    <cellStyle name="見出し 4 2" xfId="54"/>
    <cellStyle name="集計 2" xfId="55"/>
    <cellStyle name="出力 2" xfId="56"/>
    <cellStyle name="説明文 2" xfId="57"/>
    <cellStyle name="入力 2" xfId="58"/>
    <cellStyle name="標準" xfId="0" builtinId="0"/>
    <cellStyle name="標準 10" xfId="15"/>
    <cellStyle name="標準 11" xfId="17"/>
    <cellStyle name="標準 11 2" xfId="61"/>
    <cellStyle name="標準 17 2" xfId="10"/>
    <cellStyle name="標準 2" xfId="2"/>
    <cellStyle name="標準 2 2" xfId="3"/>
    <cellStyle name="標準 3" xfId="4"/>
    <cellStyle name="標準 3 2" xfId="11"/>
    <cellStyle name="標準 36" xfId="59"/>
    <cellStyle name="標準 4" xfId="5"/>
    <cellStyle name="標準 5" xfId="6"/>
    <cellStyle name="標準 6" xfId="7"/>
    <cellStyle name="標準 7" xfId="12"/>
    <cellStyle name="標準 7 2" xfId="13"/>
    <cellStyle name="標準 8" xfId="8"/>
    <cellStyle name="標準 9" xfId="16"/>
    <cellStyle name="良い 2" xfId="60"/>
  </cellStyles>
  <dxfs count="43">
    <dxf>
      <fill>
        <patternFill>
          <bgColor theme="0" tint="-0.499984740745262"/>
        </patternFill>
      </fill>
    </dxf>
    <dxf>
      <fill>
        <patternFill>
          <bgColor theme="0" tint="-0.499984740745262"/>
        </patternFill>
      </fill>
    </dxf>
    <dxf>
      <fill>
        <patternFill>
          <bgColor theme="1" tint="0.34998626667073579"/>
        </patternFill>
      </fill>
    </dxf>
    <dxf>
      <fill>
        <patternFill>
          <bgColor theme="1" tint="0.34998626667073579"/>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patternType="solid">
          <fgColor rgb="FFFF6699"/>
          <bgColor rgb="FFFF6699"/>
        </patternFill>
      </fill>
    </dxf>
    <dxf>
      <fill>
        <patternFill patternType="solid">
          <fgColor rgb="FFFF6699"/>
          <bgColor rgb="FFFF669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2" tint="-0.24994659260841701"/>
        </patternFill>
      </fill>
    </dxf>
    <dxf>
      <fill>
        <patternFill>
          <bgColor theme="2" tint="-0.24994659260841701"/>
        </patternFill>
      </fill>
    </dxf>
    <dxf>
      <fill>
        <patternFill>
          <bgColor theme="1" tint="0.34998626667073579"/>
        </patternFill>
      </fill>
    </dxf>
    <dxf>
      <fill>
        <patternFill>
          <bgColor theme="0" tint="-0.499984740745262"/>
        </patternFill>
      </fill>
    </dxf>
    <dxf>
      <fill>
        <patternFill>
          <bgColor theme="0" tint="-0.34998626667073579"/>
        </patternFill>
      </fill>
    </dxf>
    <dxf>
      <fill>
        <patternFill patternType="solid">
          <fgColor rgb="FFFF6699"/>
          <bgColor rgb="FFFF6699"/>
        </patternFill>
      </fill>
    </dxf>
    <dxf>
      <fill>
        <patternFill patternType="solid">
          <fgColor rgb="FFFF6699"/>
          <bgColor rgb="FFFF6699"/>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2" tint="-0.24994659260841701"/>
        </patternFill>
      </fill>
    </dxf>
    <dxf>
      <fill>
        <patternFill>
          <bgColor theme="2" tint="-0.24994659260841701"/>
        </patternFill>
      </fill>
    </dxf>
    <dxf>
      <fill>
        <patternFill>
          <bgColor theme="0" tint="-0.34998626667073579"/>
        </patternFill>
      </fill>
    </dxf>
    <dxf>
      <fill>
        <patternFill patternType="solid">
          <fgColor rgb="FFFF6699"/>
          <bgColor rgb="FFFF6699"/>
        </patternFill>
      </fill>
    </dxf>
    <dxf>
      <fill>
        <patternFill patternType="solid">
          <fgColor rgb="FFFF6699"/>
          <bgColor rgb="FFFF6699"/>
        </patternFill>
      </fill>
    </dxf>
    <dxf>
      <fill>
        <patternFill>
          <bgColor theme="1" tint="0.34998626667073579"/>
        </patternFill>
      </fill>
    </dxf>
    <dxf>
      <fill>
        <patternFill>
          <bgColor theme="1" tint="0.34998626667073579"/>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2" tint="-0.24994659260841701"/>
        </patternFill>
      </fill>
    </dxf>
    <dxf>
      <fill>
        <patternFill>
          <bgColor theme="2" tint="-0.24994659260841701"/>
        </patternFill>
      </fill>
    </dxf>
  </dxfs>
  <tableStyles count="0" defaultTableStyle="TableStyleMedium2" defaultPivotStyle="PivotStyleLight16"/>
  <colors>
    <mruColors>
      <color rgb="FF0066FF"/>
      <color rgb="FFFF3399"/>
      <color rgb="FFFDE9D9"/>
      <color rgb="FFFFFF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108858</xdr:colOff>
      <xdr:row>15</xdr:row>
      <xdr:rowOff>13608</xdr:rowOff>
    </xdr:from>
    <xdr:to>
      <xdr:col>31</xdr:col>
      <xdr:colOff>122465</xdr:colOff>
      <xdr:row>16</xdr:row>
      <xdr:rowOff>13608</xdr:rowOff>
    </xdr:to>
    <xdr:sp macro="" textlink="">
      <xdr:nvSpPr>
        <xdr:cNvPr id="2" name="テキスト ボックス 1"/>
        <xdr:cNvSpPr txBox="1"/>
      </xdr:nvSpPr>
      <xdr:spPr>
        <a:xfrm>
          <a:off x="6157233" y="13608"/>
          <a:ext cx="213632" cy="152400"/>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twoCellAnchor>
    <xdr:from>
      <xdr:col>0</xdr:col>
      <xdr:colOff>28575</xdr:colOff>
      <xdr:row>80</xdr:row>
      <xdr:rowOff>19050</xdr:rowOff>
    </xdr:from>
    <xdr:to>
      <xdr:col>3</xdr:col>
      <xdr:colOff>152400</xdr:colOff>
      <xdr:row>82</xdr:row>
      <xdr:rowOff>190500</xdr:rowOff>
    </xdr:to>
    <xdr:sp macro="" textlink="">
      <xdr:nvSpPr>
        <xdr:cNvPr id="8" name="角丸四角形 7"/>
        <xdr:cNvSpPr/>
      </xdr:nvSpPr>
      <xdr:spPr>
        <a:xfrm>
          <a:off x="28575" y="12115800"/>
          <a:ext cx="723900" cy="590550"/>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9524</xdr:colOff>
      <xdr:row>69</xdr:row>
      <xdr:rowOff>123825</xdr:rowOff>
    </xdr:from>
    <xdr:to>
      <xdr:col>27</xdr:col>
      <xdr:colOff>47625</xdr:colOff>
      <xdr:row>74</xdr:row>
      <xdr:rowOff>66675</xdr:rowOff>
    </xdr:to>
    <xdr:sp macro="" textlink="">
      <xdr:nvSpPr>
        <xdr:cNvPr id="10" name="角丸四角形 9"/>
        <xdr:cNvSpPr/>
      </xdr:nvSpPr>
      <xdr:spPr>
        <a:xfrm>
          <a:off x="3857624" y="12801600"/>
          <a:ext cx="1638301" cy="704850"/>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xdr:colOff>
      <xdr:row>34</xdr:row>
      <xdr:rowOff>9525</xdr:rowOff>
    </xdr:from>
    <xdr:to>
      <xdr:col>31</xdr:col>
      <xdr:colOff>257175</xdr:colOff>
      <xdr:row>52</xdr:row>
      <xdr:rowOff>38100</xdr:rowOff>
    </xdr:to>
    <xdr:sp macro="" textlink="">
      <xdr:nvSpPr>
        <xdr:cNvPr id="11" name="正方形/長方形 10"/>
        <xdr:cNvSpPr/>
      </xdr:nvSpPr>
      <xdr:spPr>
        <a:xfrm>
          <a:off x="9525" y="5505450"/>
          <a:ext cx="6496050" cy="3676650"/>
        </a:xfrm>
        <a:prstGeom prst="rect">
          <a:avLst/>
        </a:prstGeom>
        <a:noFill/>
        <a:ln w="53975">
          <a:solidFill>
            <a:srgbClr val="00B0F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133349</xdr:colOff>
      <xdr:row>27</xdr:row>
      <xdr:rowOff>38100</xdr:rowOff>
    </xdr:from>
    <xdr:to>
      <xdr:col>41</xdr:col>
      <xdr:colOff>231321</xdr:colOff>
      <xdr:row>48</xdr:row>
      <xdr:rowOff>121106</xdr:rowOff>
    </xdr:to>
    <xdr:sp macro="" textlink="">
      <xdr:nvSpPr>
        <xdr:cNvPr id="5" name="角丸四角形吹き出し 4"/>
        <xdr:cNvSpPr/>
      </xdr:nvSpPr>
      <xdr:spPr>
        <a:xfrm>
          <a:off x="6841670" y="4120243"/>
          <a:ext cx="6221187" cy="4342042"/>
        </a:xfrm>
        <a:prstGeom prst="wedgeRoundRectCallout">
          <a:avLst>
            <a:gd name="adj1" fmla="val -56214"/>
            <a:gd name="adj2" fmla="val 323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t>青枠で囲っている欄は、</a:t>
          </a:r>
          <a:r>
            <a:rPr kumimoji="1" lang="en-US" altLang="ja-JP" sz="1100" b="1"/>
            <a:t>2021</a:t>
          </a:r>
          <a:r>
            <a:rPr kumimoji="1" lang="ja-JP" altLang="en-US" sz="1100" b="1"/>
            <a:t>年度に授業料の支給（追給を含む）・返納がある度に必ず更新し、</a:t>
          </a:r>
          <a:r>
            <a:rPr kumimoji="1" lang="en-US" altLang="ja-JP" sz="1100" b="1"/>
            <a:t>2021</a:t>
          </a:r>
          <a:r>
            <a:rPr kumimoji="1" lang="ja-JP" altLang="en-US" sz="1100" b="1"/>
            <a:t>年度内に支給された授業料及び返納した授業料について、各自で把握し、管理してください。</a:t>
          </a:r>
          <a:endParaRPr kumimoji="1" lang="en-US" altLang="ja-JP" sz="1100" b="1"/>
        </a:p>
        <a:p>
          <a:pPr algn="l"/>
          <a:endParaRPr kumimoji="1" lang="en-US" altLang="ja-JP" sz="1100"/>
        </a:p>
        <a:p>
          <a:pPr algn="l"/>
          <a:r>
            <a:rPr kumimoji="1" lang="en-US" altLang="ja-JP" sz="1100"/>
            <a:t>【2020-2021</a:t>
          </a:r>
          <a:r>
            <a:rPr kumimoji="1" lang="ja-JP" altLang="en-US" sz="1100"/>
            <a:t>学年（旧学年）</a:t>
          </a:r>
          <a:r>
            <a:rPr kumimoji="1" lang="en-US" altLang="ja-JP" sz="1100"/>
            <a:t>】</a:t>
          </a:r>
        </a:p>
        <a:p>
          <a:pPr algn="l"/>
          <a:r>
            <a:rPr kumimoji="1" lang="en-US" altLang="ja-JP" sz="1100"/>
            <a:t>2020</a:t>
          </a:r>
          <a:r>
            <a:rPr kumimoji="1" lang="ja-JP" altLang="en-US" sz="1100"/>
            <a:t>年度内（</a:t>
          </a:r>
          <a:r>
            <a:rPr kumimoji="1" lang="en-US" altLang="ja-JP" sz="1100">
              <a:solidFill>
                <a:schemeClr val="dk1"/>
              </a:solidFill>
              <a:effectLst/>
              <a:latin typeface="+mn-lt"/>
              <a:ea typeface="+mn-ea"/>
              <a:cs typeface="+mn-cs"/>
            </a:rPr>
            <a:t>2020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2021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ja-JP" altLang="en-US" sz="1100">
              <a:solidFill>
                <a:schemeClr val="dk1"/>
              </a:solidFill>
              <a:effectLst/>
              <a:latin typeface="+mn-lt"/>
              <a:ea typeface="+mn-ea"/>
              <a:cs typeface="+mn-cs"/>
            </a:rPr>
            <a:t>）</a:t>
          </a:r>
          <a:r>
            <a:rPr kumimoji="1" lang="ja-JP" altLang="en-US" sz="1100"/>
            <a:t>に始まる学年を指します。</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sng">
              <a:solidFill>
                <a:srgbClr val="FF0000"/>
              </a:solidFill>
              <a:effectLst/>
              <a:latin typeface="+mn-lt"/>
              <a:ea typeface="+mn-ea"/>
              <a:cs typeface="+mn-cs"/>
            </a:rPr>
            <a:t>2020</a:t>
          </a:r>
          <a:r>
            <a:rPr kumimoji="1" lang="ja-JP" altLang="en-US" sz="1100" u="sng">
              <a:solidFill>
                <a:srgbClr val="FF0000"/>
              </a:solidFill>
              <a:effectLst/>
              <a:latin typeface="+mn-lt"/>
              <a:ea typeface="+mn-ea"/>
              <a:cs typeface="+mn-cs"/>
            </a:rPr>
            <a:t>年度以前採用者で、</a:t>
          </a:r>
          <a:r>
            <a:rPr kumimoji="1" lang="en-US" altLang="ja-JP" sz="1100" u="sng">
              <a:solidFill>
                <a:srgbClr val="FF0000"/>
              </a:solidFill>
              <a:effectLst/>
              <a:latin typeface="+mn-lt"/>
              <a:ea typeface="+mn-ea"/>
              <a:cs typeface="+mn-cs"/>
            </a:rPr>
            <a:t>2021</a:t>
          </a:r>
          <a:r>
            <a:rPr kumimoji="1" lang="ja-JP" altLang="en-US" sz="1100" u="sng">
              <a:solidFill>
                <a:srgbClr val="FF0000"/>
              </a:solidFill>
              <a:effectLst/>
              <a:latin typeface="+mn-lt"/>
              <a:ea typeface="+mn-ea"/>
              <a:cs typeface="+mn-cs"/>
            </a:rPr>
            <a:t>年度内に</a:t>
          </a:r>
          <a:r>
            <a:rPr kumimoji="1" lang="en-US" altLang="ja-JP" sz="1100" u="sng">
              <a:solidFill>
                <a:srgbClr val="FF0000"/>
              </a:solidFill>
              <a:effectLst/>
              <a:latin typeface="+mn-lt"/>
              <a:ea typeface="+mn-ea"/>
              <a:cs typeface="+mn-cs"/>
            </a:rPr>
            <a:t>2020-2021</a:t>
          </a:r>
          <a:r>
            <a:rPr kumimoji="1" lang="ja-JP" altLang="en-US" sz="1100" u="sng">
              <a:solidFill>
                <a:srgbClr val="FF0000"/>
              </a:solidFill>
              <a:effectLst/>
              <a:latin typeface="+mn-lt"/>
              <a:ea typeface="+mn-ea"/>
              <a:cs typeface="+mn-cs"/>
            </a:rPr>
            <a:t>学年分の支給（追給を含む）や</a:t>
          </a:r>
          <a:r>
            <a:rPr kumimoji="1" lang="ja-JP" altLang="ja-JP" sz="1100" u="sng">
              <a:solidFill>
                <a:srgbClr val="FF0000"/>
              </a:solidFill>
              <a:effectLst/>
              <a:latin typeface="+mn-lt"/>
              <a:ea typeface="+mn-ea"/>
              <a:cs typeface="+mn-cs"/>
            </a:rPr>
            <a:t>返納が</a:t>
          </a:r>
          <a:r>
            <a:rPr kumimoji="1" lang="ja-JP" altLang="en-US" sz="1100" u="sng">
              <a:solidFill>
                <a:srgbClr val="FF0000"/>
              </a:solidFill>
              <a:effectLst/>
              <a:latin typeface="+mn-lt"/>
              <a:ea typeface="+mn-ea"/>
              <a:cs typeface="+mn-cs"/>
            </a:rPr>
            <a:t>ある</a:t>
          </a:r>
          <a:r>
            <a:rPr kumimoji="1" lang="ja-JP" altLang="ja-JP" sz="1100" u="sng">
              <a:solidFill>
                <a:srgbClr val="FF0000"/>
              </a:solidFill>
              <a:effectLst/>
              <a:latin typeface="+mn-lt"/>
              <a:ea typeface="+mn-ea"/>
              <a:cs typeface="+mn-cs"/>
            </a:rPr>
            <a:t>場合は</a:t>
          </a:r>
          <a:r>
            <a:rPr kumimoji="1" lang="ja-JP" altLang="en-US" sz="1100" u="sng">
              <a:solidFill>
                <a:srgbClr val="FF0000"/>
              </a:solidFill>
              <a:effectLst/>
              <a:latin typeface="+mn-lt"/>
              <a:ea typeface="+mn-ea"/>
              <a:cs typeface="+mn-cs"/>
            </a:rPr>
            <a:t>、必ず入力してください。</a:t>
          </a:r>
          <a:r>
            <a:rPr kumimoji="1" lang="en-US" altLang="ja-JP" sz="1100" u="sng">
              <a:solidFill>
                <a:srgbClr val="FF0000"/>
              </a:solidFill>
              <a:effectLst/>
              <a:latin typeface="+mn-lt"/>
              <a:ea typeface="+mn-ea"/>
              <a:cs typeface="+mn-cs"/>
            </a:rPr>
            <a:t>2021</a:t>
          </a:r>
          <a:r>
            <a:rPr kumimoji="1" lang="ja-JP" altLang="ja-JP" sz="1100" u="sng">
              <a:solidFill>
                <a:srgbClr val="FF0000"/>
              </a:solidFill>
              <a:effectLst/>
              <a:latin typeface="+mn-lt"/>
              <a:ea typeface="+mn-ea"/>
              <a:cs typeface="+mn-cs"/>
            </a:rPr>
            <a:t>年度内の支払可能額</a:t>
          </a:r>
          <a:r>
            <a:rPr kumimoji="1" lang="ja-JP" altLang="en-US" sz="1100" u="sng">
              <a:solidFill>
                <a:srgbClr val="FF0000"/>
              </a:solidFill>
              <a:effectLst/>
              <a:latin typeface="+mn-lt"/>
              <a:ea typeface="+mn-ea"/>
              <a:cs typeface="+mn-cs"/>
            </a:rPr>
            <a:t>の算出に使用します。</a:t>
          </a:r>
          <a:endParaRPr kumimoji="1" lang="en-US" altLang="ja-JP" sz="1100" u="sng">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none">
              <a:solidFill>
                <a:sysClr val="windowText" lastClr="000000"/>
              </a:solidFill>
              <a:effectLst/>
              <a:latin typeface="+mn-lt"/>
              <a:ea typeface="+mn-ea"/>
              <a:cs typeface="+mn-cs"/>
            </a:rPr>
            <a:t>※2021-2022</a:t>
          </a:r>
          <a:r>
            <a:rPr kumimoji="1" lang="ja-JP" altLang="en-US" sz="1100" u="none">
              <a:solidFill>
                <a:sysClr val="windowText" lastClr="000000"/>
              </a:solidFill>
              <a:effectLst/>
              <a:latin typeface="+mn-lt"/>
              <a:ea typeface="+mn-ea"/>
              <a:cs typeface="+mn-cs"/>
            </a:rPr>
            <a:t>学年（新学年）の</a:t>
          </a:r>
          <a:r>
            <a:rPr kumimoji="1" lang="en-US" altLang="ja-JP" sz="1100" u="none">
              <a:solidFill>
                <a:sysClr val="windowText" lastClr="000000"/>
              </a:solidFill>
              <a:effectLst/>
              <a:latin typeface="+mn-lt"/>
              <a:ea typeface="+mn-ea"/>
              <a:cs typeface="+mn-cs"/>
            </a:rPr>
            <a:t>2021</a:t>
          </a:r>
          <a:r>
            <a:rPr kumimoji="1" lang="ja-JP" altLang="en-US" sz="1100" u="none">
              <a:solidFill>
                <a:sysClr val="windowText" lastClr="000000"/>
              </a:solidFill>
              <a:effectLst/>
              <a:latin typeface="+mn-lt"/>
              <a:ea typeface="+mn-ea"/>
              <a:cs typeface="+mn-cs"/>
            </a:rPr>
            <a:t>年</a:t>
          </a:r>
          <a:r>
            <a:rPr kumimoji="1" lang="ja-JP" altLang="ja-JP" sz="1100" u="none">
              <a:solidFill>
                <a:sysClr val="windowText" lastClr="000000"/>
              </a:solidFill>
              <a:effectLst/>
              <a:latin typeface="+mn-lt"/>
              <a:ea typeface="+mn-ea"/>
              <a:cs typeface="+mn-cs"/>
            </a:rPr>
            <a:t>度内支給分と分けて入力</a:t>
          </a:r>
          <a:r>
            <a:rPr kumimoji="1" lang="ja-JP" altLang="en-US" sz="1100" u="none">
              <a:solidFill>
                <a:sysClr val="windowText" lastClr="000000"/>
              </a:solidFill>
              <a:effectLst/>
              <a:latin typeface="+mn-lt"/>
              <a:ea typeface="+mn-ea"/>
              <a:cs typeface="+mn-cs"/>
            </a:rPr>
            <a:t>してください</a:t>
          </a:r>
          <a:r>
            <a:rPr kumimoji="1" lang="ja-JP" altLang="ja-JP" sz="1100" u="none">
              <a:solidFill>
                <a:sysClr val="windowText" lastClr="000000"/>
              </a:solidFill>
              <a:effectLst/>
              <a:latin typeface="+mn-lt"/>
              <a:ea typeface="+mn-ea"/>
              <a:cs typeface="+mn-cs"/>
            </a:rPr>
            <a:t>。</a:t>
          </a:r>
          <a:endParaRPr kumimoji="1" lang="en-US" altLang="ja-JP" sz="1100" u="non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sng">
              <a:solidFill>
                <a:sysClr val="windowText" lastClr="000000"/>
              </a:solidFill>
              <a:effectLst/>
              <a:latin typeface="+mn-lt"/>
              <a:ea typeface="+mn-ea"/>
              <a:cs typeface="+mn-cs"/>
            </a:rPr>
            <a:t>※2020-2021</a:t>
          </a:r>
          <a:r>
            <a:rPr kumimoji="1" lang="ja-JP" altLang="en-US" sz="1100" u="sng">
              <a:solidFill>
                <a:sysClr val="windowText" lastClr="000000"/>
              </a:solidFill>
              <a:effectLst/>
              <a:latin typeface="+mn-lt"/>
              <a:ea typeface="+mn-ea"/>
              <a:cs typeface="+mn-cs"/>
            </a:rPr>
            <a:t>学年の授業料の追給・返納が発生する場合、及び納付報告は、</a:t>
          </a:r>
          <a:r>
            <a:rPr kumimoji="1" lang="en-US" altLang="ja-JP" sz="1100" u="sng">
              <a:solidFill>
                <a:sysClr val="windowText" lastClr="000000"/>
              </a:solidFill>
              <a:effectLst/>
              <a:latin typeface="+mn-lt"/>
              <a:ea typeface="+mn-ea"/>
              <a:cs typeface="+mn-cs"/>
            </a:rPr>
            <a:t>2020</a:t>
          </a:r>
          <a:r>
            <a:rPr kumimoji="1" lang="ja-JP" altLang="en-US" sz="1100" u="sng">
              <a:solidFill>
                <a:sysClr val="windowText" lastClr="000000"/>
              </a:solidFill>
              <a:effectLst/>
              <a:latin typeface="+mn-lt"/>
              <a:ea typeface="+mn-ea"/>
              <a:cs typeface="+mn-cs"/>
            </a:rPr>
            <a:t>年度の様式で申請してください。本様式では行わないでください。</a:t>
          </a:r>
          <a:endParaRPr lang="ja-JP" altLang="ja-JP" u="sng">
            <a:solidFill>
              <a:sysClr val="windowText" lastClr="000000"/>
            </a:solidFill>
            <a:effectLst/>
          </a:endParaRPr>
        </a:p>
        <a:p>
          <a:pPr algn="l"/>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【2021-2022</a:t>
          </a:r>
          <a:r>
            <a:rPr kumimoji="1" lang="ja-JP" altLang="ja-JP" sz="1100">
              <a:solidFill>
                <a:schemeClr val="dk1"/>
              </a:solidFill>
              <a:effectLst/>
              <a:latin typeface="+mn-lt"/>
              <a:ea typeface="+mn-ea"/>
              <a:cs typeface="+mn-cs"/>
            </a:rPr>
            <a:t>学年（</a:t>
          </a:r>
          <a:r>
            <a:rPr kumimoji="1" lang="ja-JP" altLang="en-US" sz="1100">
              <a:solidFill>
                <a:schemeClr val="dk1"/>
              </a:solidFill>
              <a:effectLst/>
              <a:latin typeface="+mn-lt"/>
              <a:ea typeface="+mn-ea"/>
              <a:cs typeface="+mn-cs"/>
            </a:rPr>
            <a:t>新</a:t>
          </a:r>
          <a:r>
            <a:rPr kumimoji="1" lang="ja-JP" altLang="ja-JP" sz="1100">
              <a:solidFill>
                <a:schemeClr val="dk1"/>
              </a:solidFill>
              <a:effectLst/>
              <a:latin typeface="+mn-lt"/>
              <a:ea typeface="+mn-ea"/>
              <a:cs typeface="+mn-cs"/>
            </a:rPr>
            <a:t>学年）</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2021</a:t>
          </a:r>
          <a:r>
            <a:rPr kumimoji="1" lang="ja-JP" altLang="ja-JP" sz="1100">
              <a:solidFill>
                <a:schemeClr val="dk1"/>
              </a:solidFill>
              <a:effectLst/>
              <a:latin typeface="+mn-lt"/>
              <a:ea typeface="+mn-ea"/>
              <a:cs typeface="+mn-cs"/>
            </a:rPr>
            <a:t>年度内（</a:t>
          </a:r>
          <a:r>
            <a:rPr kumimoji="1" lang="en-US" altLang="ja-JP" sz="1100">
              <a:solidFill>
                <a:schemeClr val="dk1"/>
              </a:solidFill>
              <a:effectLst/>
              <a:latin typeface="+mn-lt"/>
              <a:ea typeface="+mn-ea"/>
              <a:cs typeface="+mn-cs"/>
            </a:rPr>
            <a:t>2021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月）に始まる学年を指します。</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u="sng">
              <a:solidFill>
                <a:srgbClr val="FF0000"/>
              </a:solidFill>
              <a:effectLst/>
              <a:latin typeface="+mn-lt"/>
              <a:ea typeface="+mn-ea"/>
              <a:cs typeface="+mn-cs"/>
            </a:rPr>
            <a:t>2021-2022</a:t>
          </a:r>
          <a:r>
            <a:rPr kumimoji="1" lang="ja-JP" altLang="ja-JP" sz="1100" u="sng">
              <a:solidFill>
                <a:srgbClr val="FF0000"/>
              </a:solidFill>
              <a:effectLst/>
              <a:latin typeface="+mn-lt"/>
              <a:ea typeface="+mn-ea"/>
              <a:cs typeface="+mn-cs"/>
            </a:rPr>
            <a:t>学年（新学年）</a:t>
          </a:r>
          <a:r>
            <a:rPr kumimoji="1" lang="ja-JP" altLang="en-US" sz="1100" u="sng">
              <a:solidFill>
                <a:srgbClr val="FF0000"/>
              </a:solidFill>
              <a:effectLst/>
              <a:latin typeface="+mn-lt"/>
              <a:ea typeface="+mn-ea"/>
              <a:cs typeface="+mn-cs"/>
            </a:rPr>
            <a:t>の支給（追給を含む）や返納はこの欄に入力してください。</a:t>
          </a:r>
          <a:r>
            <a:rPr kumimoji="1" lang="en-US" altLang="ja-JP" sz="1100" u="sng">
              <a:solidFill>
                <a:srgbClr val="FF0000"/>
              </a:solidFill>
              <a:effectLst/>
              <a:latin typeface="+mn-lt"/>
              <a:ea typeface="+mn-ea"/>
              <a:cs typeface="+mn-cs"/>
            </a:rPr>
            <a:t>2021</a:t>
          </a:r>
          <a:r>
            <a:rPr kumimoji="1" lang="ja-JP" altLang="ja-JP" sz="1100" u="sng">
              <a:solidFill>
                <a:srgbClr val="FF0000"/>
              </a:solidFill>
              <a:effectLst/>
              <a:latin typeface="+mn-lt"/>
              <a:ea typeface="+mn-ea"/>
              <a:cs typeface="+mn-cs"/>
            </a:rPr>
            <a:t>年度支援開始の場合</a:t>
          </a:r>
          <a:r>
            <a:rPr kumimoji="1" lang="ja-JP" altLang="en-US" sz="1100" u="sng">
              <a:solidFill>
                <a:srgbClr val="FF0000"/>
              </a:solidFill>
              <a:effectLst/>
              <a:latin typeface="+mn-lt"/>
              <a:ea typeface="+mn-ea"/>
              <a:cs typeface="+mn-cs"/>
            </a:rPr>
            <a:t>も</a:t>
          </a:r>
          <a:r>
            <a:rPr kumimoji="1" lang="ja-JP" altLang="ja-JP" sz="1100" u="sng">
              <a:solidFill>
                <a:srgbClr val="FF0000"/>
              </a:solidFill>
              <a:effectLst/>
              <a:latin typeface="+mn-lt"/>
              <a:ea typeface="+mn-ea"/>
              <a:cs typeface="+mn-cs"/>
            </a:rPr>
            <a:t>この欄に入力してください。</a:t>
          </a:r>
          <a:endParaRPr kumimoji="1" lang="en-US" altLang="ja-JP" sz="1100" u="sng">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u="none">
              <a:solidFill>
                <a:sysClr val="windowText" lastClr="000000"/>
              </a:solidFill>
              <a:effectLst/>
            </a:rPr>
            <a:t>本記入例の場合、今回の申請が承認され授業料が振り込まれた後、</a:t>
          </a:r>
          <a:r>
            <a:rPr lang="en-US" altLang="ja-JP" u="none">
              <a:solidFill>
                <a:sysClr val="windowText" lastClr="000000"/>
              </a:solidFill>
              <a:effectLst/>
            </a:rPr>
            <a:t>1</a:t>
          </a:r>
          <a:r>
            <a:rPr lang="ja-JP" altLang="en-US" u="none">
              <a:solidFill>
                <a:sysClr val="windowText" lastClr="000000"/>
              </a:solidFill>
              <a:effectLst/>
            </a:rPr>
            <a:t>回目の欄を入力してください。</a:t>
          </a:r>
          <a:endParaRPr kumimoji="1" lang="en-US" altLang="ja-JP" sz="1100"/>
        </a:p>
      </xdr:txBody>
    </xdr:sp>
    <xdr:clientData/>
  </xdr:twoCellAnchor>
  <xdr:twoCellAnchor>
    <xdr:from>
      <xdr:col>32</xdr:col>
      <xdr:colOff>208684</xdr:colOff>
      <xdr:row>49</xdr:row>
      <xdr:rowOff>54428</xdr:rowOff>
    </xdr:from>
    <xdr:to>
      <xdr:col>41</xdr:col>
      <xdr:colOff>517071</xdr:colOff>
      <xdr:row>60</xdr:row>
      <xdr:rowOff>66674</xdr:rowOff>
    </xdr:to>
    <xdr:sp macro="" textlink="">
      <xdr:nvSpPr>
        <xdr:cNvPr id="7" name="角丸四角形吹き出し 6"/>
        <xdr:cNvSpPr/>
      </xdr:nvSpPr>
      <xdr:spPr>
        <a:xfrm>
          <a:off x="6917005" y="8599714"/>
          <a:ext cx="6431602" cy="2066924"/>
        </a:xfrm>
        <a:prstGeom prst="wedgeRoundRectCallout">
          <a:avLst>
            <a:gd name="adj1" fmla="val -55338"/>
            <a:gd name="adj2" fmla="val -4540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ja-JP" altLang="en-US" sz="1100"/>
            <a:t>振込月</a:t>
          </a:r>
          <a:r>
            <a:rPr kumimoji="1" lang="en-US" altLang="ja-JP" sz="1100"/>
            <a:t>/</a:t>
          </a:r>
          <a:r>
            <a:rPr kumimoji="1" lang="ja-JP" altLang="en-US" sz="1100"/>
            <a:t>返納月</a:t>
          </a:r>
          <a:r>
            <a:rPr kumimoji="1" lang="en-US" altLang="ja-JP" sz="1100"/>
            <a:t>】</a:t>
          </a:r>
        </a:p>
        <a:p>
          <a:pPr algn="l"/>
          <a:r>
            <a:rPr kumimoji="1" lang="ja-JP" altLang="en-US" sz="1100"/>
            <a:t>大学取りまとめの場合は、大学から派遣学生に授業料を振り込んだ月</a:t>
          </a:r>
          <a:r>
            <a:rPr kumimoji="1" lang="en-US" altLang="ja-JP" sz="1100"/>
            <a:t>/</a:t>
          </a:r>
          <a:r>
            <a:rPr kumimoji="1" lang="ja-JP" altLang="en-US" sz="1100"/>
            <a:t>派遣学生が大学に返納分の授業料を振り込んだ月を記載してください。</a:t>
          </a:r>
          <a:endParaRPr kumimoji="1" lang="en-US" altLang="ja-JP" sz="1100"/>
        </a:p>
        <a:p>
          <a:pPr algn="l"/>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支給申請年度</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プルダウンから選択してください。万が一、</a:t>
          </a:r>
          <a:r>
            <a:rPr kumimoji="1" lang="en-US" altLang="ja-JP" sz="1100">
              <a:solidFill>
                <a:schemeClr val="dk1"/>
              </a:solidFill>
              <a:effectLst/>
              <a:latin typeface="+mn-lt"/>
              <a:ea typeface="+mn-ea"/>
              <a:cs typeface="+mn-cs"/>
            </a:rPr>
            <a:t>2020</a:t>
          </a:r>
          <a:r>
            <a:rPr kumimoji="1" lang="ja-JP" altLang="ja-JP" sz="1100">
              <a:solidFill>
                <a:schemeClr val="dk1"/>
              </a:solidFill>
              <a:effectLst/>
              <a:latin typeface="+mn-lt"/>
              <a:ea typeface="+mn-ea"/>
              <a:cs typeface="+mn-cs"/>
            </a:rPr>
            <a:t>年度内に支給された</a:t>
          </a:r>
          <a:r>
            <a:rPr kumimoji="1" lang="en-US" altLang="ja-JP" sz="1100">
              <a:solidFill>
                <a:schemeClr val="dk1"/>
              </a:solidFill>
              <a:effectLst/>
              <a:latin typeface="+mn-lt"/>
              <a:ea typeface="+mn-ea"/>
              <a:cs typeface="+mn-cs"/>
            </a:rPr>
            <a:t>2020-2021</a:t>
          </a:r>
          <a:r>
            <a:rPr kumimoji="1" lang="ja-JP" altLang="ja-JP" sz="1100">
              <a:solidFill>
                <a:schemeClr val="dk1"/>
              </a:solidFill>
              <a:effectLst/>
              <a:latin typeface="+mn-lt"/>
              <a:ea typeface="+mn-ea"/>
              <a:cs typeface="+mn-cs"/>
            </a:rPr>
            <a:t>学年分の授業料の返納が</a:t>
          </a:r>
          <a:r>
            <a:rPr kumimoji="1" lang="en-US" altLang="ja-JP" sz="1100">
              <a:solidFill>
                <a:schemeClr val="dk1"/>
              </a:solidFill>
              <a:effectLst/>
              <a:latin typeface="+mn-lt"/>
              <a:ea typeface="+mn-ea"/>
              <a:cs typeface="+mn-cs"/>
            </a:rPr>
            <a:t>2021</a:t>
          </a:r>
          <a:r>
            <a:rPr kumimoji="1" lang="ja-JP" altLang="ja-JP" sz="1100">
              <a:solidFill>
                <a:schemeClr val="dk1"/>
              </a:solidFill>
              <a:effectLst/>
              <a:latin typeface="+mn-lt"/>
              <a:ea typeface="+mn-ea"/>
              <a:cs typeface="+mn-cs"/>
            </a:rPr>
            <a:t>年度に発生する場合は、「</a:t>
          </a:r>
          <a:r>
            <a:rPr kumimoji="1" lang="en-US" altLang="ja-JP" sz="1100">
              <a:solidFill>
                <a:schemeClr val="dk1"/>
              </a:solidFill>
              <a:effectLst/>
              <a:latin typeface="+mn-lt"/>
              <a:ea typeface="+mn-ea"/>
              <a:cs typeface="+mn-cs"/>
            </a:rPr>
            <a:t>2020-2021</a:t>
          </a:r>
          <a:r>
            <a:rPr kumimoji="1" lang="ja-JP" altLang="ja-JP" sz="1100">
              <a:solidFill>
                <a:schemeClr val="dk1"/>
              </a:solidFill>
              <a:effectLst/>
              <a:latin typeface="+mn-lt"/>
              <a:ea typeface="+mn-ea"/>
              <a:cs typeface="+mn-cs"/>
            </a:rPr>
            <a:t>学年（旧学年）」欄で「</a:t>
          </a:r>
          <a:r>
            <a:rPr kumimoji="1" lang="en-US" altLang="ja-JP" sz="1100">
              <a:solidFill>
                <a:schemeClr val="dk1"/>
              </a:solidFill>
              <a:effectLst/>
              <a:latin typeface="+mn-lt"/>
              <a:ea typeface="+mn-ea"/>
              <a:cs typeface="+mn-cs"/>
            </a:rPr>
            <a:t>2020</a:t>
          </a:r>
          <a:r>
            <a:rPr kumimoji="1" lang="ja-JP" altLang="ja-JP" sz="1100">
              <a:solidFill>
                <a:schemeClr val="dk1"/>
              </a:solidFill>
              <a:effectLst/>
              <a:latin typeface="+mn-lt"/>
              <a:ea typeface="+mn-ea"/>
              <a:cs typeface="+mn-cs"/>
            </a:rPr>
            <a:t>年度分」を選択してください。</a:t>
          </a:r>
          <a:endParaRPr lang="ja-JP" altLang="ja-JP">
            <a:effectLst/>
          </a:endParaRPr>
        </a:p>
      </xdr:txBody>
    </xdr:sp>
    <xdr:clientData/>
  </xdr:twoCellAnchor>
  <xdr:twoCellAnchor>
    <xdr:from>
      <xdr:col>32</xdr:col>
      <xdr:colOff>122961</xdr:colOff>
      <xdr:row>61</xdr:row>
      <xdr:rowOff>452874</xdr:rowOff>
    </xdr:from>
    <xdr:to>
      <xdr:col>38</xdr:col>
      <xdr:colOff>200025</xdr:colOff>
      <xdr:row>65</xdr:row>
      <xdr:rowOff>180975</xdr:rowOff>
    </xdr:to>
    <xdr:sp macro="" textlink="">
      <xdr:nvSpPr>
        <xdr:cNvPr id="13" name="角丸四角形吹き出し 12"/>
        <xdr:cNvSpPr/>
      </xdr:nvSpPr>
      <xdr:spPr>
        <a:xfrm>
          <a:off x="6714261" y="11197074"/>
          <a:ext cx="4191864" cy="833001"/>
        </a:xfrm>
        <a:prstGeom prst="wedgeRoundRectCallout">
          <a:avLst>
            <a:gd name="adj1" fmla="val -59390"/>
            <a:gd name="adj2" fmla="val -142463"/>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2021-2022</a:t>
          </a:r>
          <a:r>
            <a:rPr kumimoji="1" lang="ja-JP" altLang="en-US" sz="1100"/>
            <a:t>学年で支援終了かどうかを、プルダウンから必ず選択してください。</a:t>
          </a:r>
          <a:endParaRPr kumimoji="1" lang="en-US" altLang="ja-JP" sz="1100"/>
        </a:p>
      </xdr:txBody>
    </xdr:sp>
    <xdr:clientData/>
  </xdr:twoCellAnchor>
  <xdr:twoCellAnchor>
    <xdr:from>
      <xdr:col>32</xdr:col>
      <xdr:colOff>246784</xdr:colOff>
      <xdr:row>68</xdr:row>
      <xdr:rowOff>33775</xdr:rowOff>
    </xdr:from>
    <xdr:to>
      <xdr:col>39</xdr:col>
      <xdr:colOff>163285</xdr:colOff>
      <xdr:row>74</xdr:row>
      <xdr:rowOff>57150</xdr:rowOff>
    </xdr:to>
    <xdr:sp macro="" textlink="">
      <xdr:nvSpPr>
        <xdr:cNvPr id="14" name="角丸四角形吹き出し 13"/>
        <xdr:cNvSpPr/>
      </xdr:nvSpPr>
      <xdr:spPr>
        <a:xfrm>
          <a:off x="6955105" y="12552346"/>
          <a:ext cx="4679001" cy="921447"/>
        </a:xfrm>
        <a:prstGeom prst="wedgeRoundRectCallout">
          <a:avLst>
            <a:gd name="adj1" fmla="val -61777"/>
            <a:gd name="adj2" fmla="val 5913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「概算</a:t>
          </a:r>
          <a:r>
            <a:rPr kumimoji="1" lang="en-US" altLang="ja-JP" sz="1100"/>
            <a:t>/</a:t>
          </a:r>
          <a:r>
            <a:rPr kumimoji="1" lang="ja-JP" altLang="en-US" sz="1100"/>
            <a:t>確定」について、「概算」で申請した学期等の授業料が確定した場合、「確定」に更新してください。「現地額」が概算申請額から変わる際は、確定した額に更新してください。</a:t>
          </a:r>
          <a:endParaRPr kumimoji="1" lang="en-US" altLang="ja-JP" sz="1100"/>
        </a:p>
      </xdr:txBody>
    </xdr:sp>
    <xdr:clientData/>
  </xdr:twoCellAnchor>
  <xdr:twoCellAnchor>
    <xdr:from>
      <xdr:col>32</xdr:col>
      <xdr:colOff>75334</xdr:colOff>
      <xdr:row>81</xdr:row>
      <xdr:rowOff>47625</xdr:rowOff>
    </xdr:from>
    <xdr:to>
      <xdr:col>39</xdr:col>
      <xdr:colOff>204107</xdr:colOff>
      <xdr:row>93</xdr:row>
      <xdr:rowOff>38099</xdr:rowOff>
    </xdr:to>
    <xdr:sp macro="" textlink="">
      <xdr:nvSpPr>
        <xdr:cNvPr id="15" name="角丸四角形吹き出し 14"/>
        <xdr:cNvSpPr/>
      </xdr:nvSpPr>
      <xdr:spPr>
        <a:xfrm>
          <a:off x="6783655" y="14620875"/>
          <a:ext cx="4891273" cy="1990724"/>
        </a:xfrm>
        <a:prstGeom prst="wedgeRoundRectCallout">
          <a:avLst>
            <a:gd name="adj1" fmla="val -62019"/>
            <a:gd name="adj2" fmla="val 7330"/>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「機構に申請する授業料の積算内訳」において、全ての学期等の授業料が「確定」でない場合は、概算申請となります。「①授業料概算申請」に</a:t>
          </a:r>
          <a:r>
            <a:rPr kumimoji="1" lang="en-US" altLang="ja-JP" sz="1100"/>
            <a:t>2021-2022</a:t>
          </a:r>
          <a:r>
            <a:rPr kumimoji="1" lang="ja-JP" altLang="en-US" sz="1100"/>
            <a:t>学年の授業料を入力し、申請してください。</a:t>
          </a:r>
          <a:endParaRPr kumimoji="1" lang="en-US" altLang="ja-JP" sz="1100"/>
        </a:p>
        <a:p>
          <a:pPr algn="l"/>
          <a:r>
            <a:rPr kumimoji="1" lang="ja-JP" altLang="en-US" sz="1100"/>
            <a:t>授業料が確定した後、②で確定申請をしてください。①で申請した額から変更がない場合も、必ず申請してください。</a:t>
          </a:r>
          <a:endParaRPr kumimoji="1" lang="en-US" altLang="ja-JP" sz="1100"/>
        </a:p>
        <a:p>
          <a:pPr algn="l"/>
          <a:endParaRPr kumimoji="1" lang="en-US" altLang="ja-JP" sz="1100"/>
        </a:p>
        <a:p>
          <a:pPr algn="l"/>
          <a:r>
            <a:rPr kumimoji="1" lang="ja-JP" altLang="en-US" sz="1100"/>
            <a:t>本記入例の場合、</a:t>
          </a:r>
          <a:r>
            <a:rPr kumimoji="1" lang="en-US" altLang="ja-JP" sz="1100"/>
            <a:t>2021-2022</a:t>
          </a:r>
          <a:r>
            <a:rPr kumimoji="1" lang="ja-JP" altLang="en-US" sz="1100"/>
            <a:t>学年のうち、</a:t>
          </a:r>
          <a:r>
            <a:rPr kumimoji="1" lang="en-US" altLang="ja-JP" sz="1100"/>
            <a:t>2022 Spring</a:t>
          </a:r>
          <a:r>
            <a:rPr kumimoji="1" lang="ja-JP" altLang="en-US" sz="1100"/>
            <a:t>と</a:t>
          </a:r>
          <a:r>
            <a:rPr kumimoji="1" lang="en-US" altLang="ja-JP" sz="1100"/>
            <a:t>2022  Summer</a:t>
          </a:r>
          <a:r>
            <a:rPr kumimoji="1" lang="ja-JP" altLang="en-US" sz="1100"/>
            <a:t>の授業料が未確定のため、概算申請になります。</a:t>
          </a:r>
          <a:endParaRPr kumimoji="1" lang="en-US" altLang="ja-JP" sz="1100"/>
        </a:p>
      </xdr:txBody>
    </xdr:sp>
    <xdr:clientData/>
  </xdr:twoCellAnchor>
  <xdr:twoCellAnchor>
    <xdr:from>
      <xdr:col>32</xdr:col>
      <xdr:colOff>161061</xdr:colOff>
      <xdr:row>95</xdr:row>
      <xdr:rowOff>5199</xdr:rowOff>
    </xdr:from>
    <xdr:to>
      <xdr:col>39</xdr:col>
      <xdr:colOff>204108</xdr:colOff>
      <xdr:row>102</xdr:row>
      <xdr:rowOff>114300</xdr:rowOff>
    </xdr:to>
    <xdr:sp macro="" textlink="">
      <xdr:nvSpPr>
        <xdr:cNvPr id="16" name="角丸四角形吹き出し 15"/>
        <xdr:cNvSpPr/>
      </xdr:nvSpPr>
      <xdr:spPr>
        <a:xfrm>
          <a:off x="6869382" y="16905270"/>
          <a:ext cx="4805547" cy="1156851"/>
        </a:xfrm>
        <a:prstGeom prst="wedgeRoundRectCallout">
          <a:avLst>
            <a:gd name="adj1" fmla="val -61294"/>
            <a:gd name="adj2" fmla="val -54092"/>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「機構に申請する授業料の積算内訳」において、全ての学期等の授業料が「確定」の場合は、確定申請となります。「①授業料概算申請」ではなく、「②授業料確定申請」に</a:t>
          </a:r>
          <a:r>
            <a:rPr kumimoji="1" lang="en-US" altLang="ja-JP" sz="1100"/>
            <a:t>2021-2022</a:t>
          </a:r>
          <a:r>
            <a:rPr kumimoji="1" lang="ja-JP" altLang="en-US" sz="1100"/>
            <a:t>学年の授業料を入力し、申請してください。</a:t>
          </a:r>
          <a:endParaRPr kumimoji="1" lang="en-US" altLang="ja-JP" sz="1100"/>
        </a:p>
      </xdr:txBody>
    </xdr:sp>
    <xdr:clientData/>
  </xdr:twoCellAnchor>
  <xdr:twoCellAnchor>
    <xdr:from>
      <xdr:col>32</xdr:col>
      <xdr:colOff>161061</xdr:colOff>
      <xdr:row>75</xdr:row>
      <xdr:rowOff>62350</xdr:rowOff>
    </xdr:from>
    <xdr:to>
      <xdr:col>39</xdr:col>
      <xdr:colOff>136072</xdr:colOff>
      <xdr:row>80</xdr:row>
      <xdr:rowOff>85725</xdr:rowOff>
    </xdr:to>
    <xdr:sp macro="" textlink="">
      <xdr:nvSpPr>
        <xdr:cNvPr id="17" name="角丸四角形吹き出し 16"/>
        <xdr:cNvSpPr/>
      </xdr:nvSpPr>
      <xdr:spPr>
        <a:xfrm>
          <a:off x="6869382" y="13628671"/>
          <a:ext cx="4737511" cy="826197"/>
        </a:xfrm>
        <a:prstGeom prst="wedgeRoundRectCallout">
          <a:avLst>
            <a:gd name="adj1" fmla="val -60569"/>
            <a:gd name="adj2" fmla="val 60465"/>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授業料の免除または減額が無い場合は、「免除等無し」を選択してください。</a:t>
          </a:r>
          <a:endParaRPr kumimoji="1" lang="en-US" altLang="ja-JP" sz="1100"/>
        </a:p>
        <a:p>
          <a:pPr algn="l"/>
          <a:r>
            <a:rPr kumimoji="1" lang="ja-JP" altLang="en-US" sz="1100"/>
            <a:t>ある場合は、詳細を記入してください。</a:t>
          </a:r>
          <a:endParaRPr kumimoji="1" lang="en-US" altLang="ja-JP" sz="1100"/>
        </a:p>
      </xdr:txBody>
    </xdr:sp>
    <xdr:clientData/>
  </xdr:twoCellAnchor>
  <xdr:twoCellAnchor>
    <xdr:from>
      <xdr:col>32</xdr:col>
      <xdr:colOff>266700</xdr:colOff>
      <xdr:row>115</xdr:row>
      <xdr:rowOff>76200</xdr:rowOff>
    </xdr:from>
    <xdr:to>
      <xdr:col>39</xdr:col>
      <xdr:colOff>13608</xdr:colOff>
      <xdr:row>118</xdr:row>
      <xdr:rowOff>152401</xdr:rowOff>
    </xdr:to>
    <xdr:sp macro="" textlink="">
      <xdr:nvSpPr>
        <xdr:cNvPr id="19" name="角丸四角形吹き出し 18"/>
        <xdr:cNvSpPr/>
      </xdr:nvSpPr>
      <xdr:spPr>
        <a:xfrm>
          <a:off x="6975021" y="20241986"/>
          <a:ext cx="4509408" cy="729344"/>
        </a:xfrm>
        <a:prstGeom prst="wedgeRoundRectCallout">
          <a:avLst>
            <a:gd name="adj1" fmla="val -60592"/>
            <a:gd name="adj2" fmla="val 15855"/>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本記入例の場合、</a:t>
          </a:r>
          <a:r>
            <a:rPr kumimoji="1" lang="en-US" altLang="ja-JP" sz="1100"/>
            <a:t>2021-2022</a:t>
          </a:r>
          <a:r>
            <a:rPr kumimoji="1" lang="ja-JP" altLang="en-US" sz="1100"/>
            <a:t>学年の</a:t>
          </a:r>
          <a:r>
            <a:rPr kumimoji="1" lang="en-US" altLang="ja-JP" sz="1100"/>
            <a:t>2021</a:t>
          </a:r>
          <a:r>
            <a:rPr kumimoji="1" lang="ja-JP" altLang="en-US" sz="1100"/>
            <a:t>年度支給額は</a:t>
          </a:r>
          <a:r>
            <a:rPr kumimoji="1" lang="en-US" altLang="ja-JP" sz="1100"/>
            <a:t>266,099</a:t>
          </a:r>
          <a:r>
            <a:rPr kumimoji="1" lang="ja-JP" altLang="en-US" sz="1100"/>
            <a:t>円になります。</a:t>
          </a:r>
          <a:endParaRPr kumimoji="1" lang="en-US" altLang="ja-JP" sz="1100"/>
        </a:p>
      </xdr:txBody>
    </xdr:sp>
    <xdr:clientData/>
  </xdr:twoCellAnchor>
  <xdr:twoCellAnchor>
    <xdr:from>
      <xdr:col>14</xdr:col>
      <xdr:colOff>238125</xdr:colOff>
      <xdr:row>57</xdr:row>
      <xdr:rowOff>114300</xdr:rowOff>
    </xdr:from>
    <xdr:to>
      <xdr:col>18</xdr:col>
      <xdr:colOff>19050</xdr:colOff>
      <xdr:row>59</xdr:row>
      <xdr:rowOff>47625</xdr:rowOff>
    </xdr:to>
    <xdr:sp macro="" textlink="">
      <xdr:nvSpPr>
        <xdr:cNvPr id="20" name="角丸四角形 19"/>
        <xdr:cNvSpPr/>
      </xdr:nvSpPr>
      <xdr:spPr>
        <a:xfrm>
          <a:off x="3038475" y="10163175"/>
          <a:ext cx="628650" cy="323850"/>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108858</xdr:colOff>
      <xdr:row>18</xdr:row>
      <xdr:rowOff>13608</xdr:rowOff>
    </xdr:from>
    <xdr:to>
      <xdr:col>31</xdr:col>
      <xdr:colOff>122465</xdr:colOff>
      <xdr:row>19</xdr:row>
      <xdr:rowOff>13608</xdr:rowOff>
    </xdr:to>
    <xdr:sp macro="" textlink="">
      <xdr:nvSpPr>
        <xdr:cNvPr id="2" name="テキスト ボックス 1"/>
        <xdr:cNvSpPr txBox="1"/>
      </xdr:nvSpPr>
      <xdr:spPr>
        <a:xfrm>
          <a:off x="6157233" y="2328183"/>
          <a:ext cx="213632" cy="152400"/>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twoCellAnchor>
    <xdr:from>
      <xdr:col>32</xdr:col>
      <xdr:colOff>175780</xdr:colOff>
      <xdr:row>103</xdr:row>
      <xdr:rowOff>51089</xdr:rowOff>
    </xdr:from>
    <xdr:to>
      <xdr:col>39</xdr:col>
      <xdr:colOff>136072</xdr:colOff>
      <xdr:row>109</xdr:row>
      <xdr:rowOff>104776</xdr:rowOff>
    </xdr:to>
    <xdr:sp macro="" textlink="">
      <xdr:nvSpPr>
        <xdr:cNvPr id="3" name="角丸四角形吹き出し 2"/>
        <xdr:cNvSpPr/>
      </xdr:nvSpPr>
      <xdr:spPr>
        <a:xfrm>
          <a:off x="6884101" y="18175803"/>
          <a:ext cx="4722792" cy="992580"/>
        </a:xfrm>
        <a:prstGeom prst="wedgeRoundRectCallout">
          <a:avLst>
            <a:gd name="adj1" fmla="val -60700"/>
            <a:gd name="adj2" fmla="val -37093"/>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原則、年度内授業料の確定は、概算申請後１回としてください。やむを得ず変更になった場合は、③で確定後の変更をしてください。</a:t>
          </a:r>
          <a:endParaRPr kumimoji="1" lang="en-US" altLang="ja-JP" sz="1100"/>
        </a:p>
      </xdr:txBody>
    </xdr:sp>
    <xdr:clientData/>
  </xdr:twoCellAnchor>
  <xdr:twoCellAnchor>
    <xdr:from>
      <xdr:col>0</xdr:col>
      <xdr:colOff>28575</xdr:colOff>
      <xdr:row>83</xdr:row>
      <xdr:rowOff>19050</xdr:rowOff>
    </xdr:from>
    <xdr:to>
      <xdr:col>3</xdr:col>
      <xdr:colOff>152400</xdr:colOff>
      <xdr:row>85</xdr:row>
      <xdr:rowOff>190500</xdr:rowOff>
    </xdr:to>
    <xdr:sp macro="" textlink="">
      <xdr:nvSpPr>
        <xdr:cNvPr id="4" name="角丸四角形 3"/>
        <xdr:cNvSpPr/>
      </xdr:nvSpPr>
      <xdr:spPr>
        <a:xfrm>
          <a:off x="28575" y="14430375"/>
          <a:ext cx="723900" cy="590550"/>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152401</xdr:colOff>
      <xdr:row>72</xdr:row>
      <xdr:rowOff>114300</xdr:rowOff>
    </xdr:from>
    <xdr:to>
      <xdr:col>27</xdr:col>
      <xdr:colOff>19050</xdr:colOff>
      <xdr:row>77</xdr:row>
      <xdr:rowOff>28575</xdr:rowOff>
    </xdr:to>
    <xdr:sp macro="" textlink="">
      <xdr:nvSpPr>
        <xdr:cNvPr id="5" name="角丸四角形 4"/>
        <xdr:cNvSpPr/>
      </xdr:nvSpPr>
      <xdr:spPr>
        <a:xfrm>
          <a:off x="3800476" y="13268325"/>
          <a:ext cx="1666874" cy="67627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xdr:colOff>
      <xdr:row>37</xdr:row>
      <xdr:rowOff>9525</xdr:rowOff>
    </xdr:from>
    <xdr:to>
      <xdr:col>31</xdr:col>
      <xdr:colOff>276225</xdr:colOff>
      <xdr:row>55</xdr:row>
      <xdr:rowOff>38100</xdr:rowOff>
    </xdr:to>
    <xdr:sp macro="" textlink="">
      <xdr:nvSpPr>
        <xdr:cNvPr id="6" name="正方形/長方形 5"/>
        <xdr:cNvSpPr/>
      </xdr:nvSpPr>
      <xdr:spPr>
        <a:xfrm>
          <a:off x="9525" y="5962650"/>
          <a:ext cx="6515100" cy="3676650"/>
        </a:xfrm>
        <a:prstGeom prst="rect">
          <a:avLst/>
        </a:prstGeom>
        <a:noFill/>
        <a:ln w="53975">
          <a:solidFill>
            <a:srgbClr val="00B0F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246786</xdr:colOff>
      <xdr:row>71</xdr:row>
      <xdr:rowOff>33775</xdr:rowOff>
    </xdr:from>
    <xdr:to>
      <xdr:col>39</xdr:col>
      <xdr:colOff>204108</xdr:colOff>
      <xdr:row>77</xdr:row>
      <xdr:rowOff>57150</xdr:rowOff>
    </xdr:to>
    <xdr:sp macro="" textlink="">
      <xdr:nvSpPr>
        <xdr:cNvPr id="10" name="角丸四角形吹き出し 9"/>
        <xdr:cNvSpPr/>
      </xdr:nvSpPr>
      <xdr:spPr>
        <a:xfrm>
          <a:off x="6955107" y="13028596"/>
          <a:ext cx="4719822" cy="921447"/>
        </a:xfrm>
        <a:prstGeom prst="wedgeRoundRectCallout">
          <a:avLst>
            <a:gd name="adj1" fmla="val -61777"/>
            <a:gd name="adj2" fmla="val 5913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「概算</a:t>
          </a:r>
          <a:r>
            <a:rPr kumimoji="1" lang="en-US" altLang="ja-JP" sz="1100"/>
            <a:t>/</a:t>
          </a:r>
          <a:r>
            <a:rPr kumimoji="1" lang="ja-JP" altLang="en-US" sz="1100"/>
            <a:t>確定」について、「概算」で申請した学期等の授業料が確定した場合、「確定」に更新してください。「現地額」が概算申請額から変わる際は、確定した額に更新してください。</a:t>
          </a:r>
          <a:endParaRPr kumimoji="1" lang="en-US" altLang="ja-JP" sz="1100"/>
        </a:p>
      </xdr:txBody>
    </xdr:sp>
    <xdr:clientData/>
  </xdr:twoCellAnchor>
  <xdr:twoCellAnchor>
    <xdr:from>
      <xdr:col>32</xdr:col>
      <xdr:colOff>142009</xdr:colOff>
      <xdr:row>80</xdr:row>
      <xdr:rowOff>81400</xdr:rowOff>
    </xdr:from>
    <xdr:to>
      <xdr:col>39</xdr:col>
      <xdr:colOff>149678</xdr:colOff>
      <xdr:row>84</xdr:row>
      <xdr:rowOff>200025</xdr:rowOff>
    </xdr:to>
    <xdr:sp macro="" textlink="">
      <xdr:nvSpPr>
        <xdr:cNvPr id="13" name="角丸四角形吹き出し 12"/>
        <xdr:cNvSpPr/>
      </xdr:nvSpPr>
      <xdr:spPr>
        <a:xfrm>
          <a:off x="6850330" y="14423329"/>
          <a:ext cx="4770169" cy="826196"/>
        </a:xfrm>
        <a:prstGeom prst="wedgeRoundRectCallout">
          <a:avLst>
            <a:gd name="adj1" fmla="val -62019"/>
            <a:gd name="adj2" fmla="val 7330"/>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授業料の免除または減額が無い場合は、「免除等無し」を選択してください。</a:t>
          </a:r>
          <a:endParaRPr kumimoji="1" lang="en-US" altLang="ja-JP" sz="1100"/>
        </a:p>
        <a:p>
          <a:pPr algn="l"/>
          <a:r>
            <a:rPr kumimoji="1" lang="ja-JP" altLang="en-US" sz="1100"/>
            <a:t>ある場合は、詳細を記入してください。</a:t>
          </a:r>
          <a:endParaRPr kumimoji="1" lang="en-US" altLang="ja-JP" sz="1100"/>
        </a:p>
      </xdr:txBody>
    </xdr:sp>
    <xdr:clientData/>
  </xdr:twoCellAnchor>
  <xdr:twoCellAnchor>
    <xdr:from>
      <xdr:col>14</xdr:col>
      <xdr:colOff>209550</xdr:colOff>
      <xdr:row>60</xdr:row>
      <xdr:rowOff>133350</xdr:rowOff>
    </xdr:from>
    <xdr:to>
      <xdr:col>17</xdr:col>
      <xdr:colOff>190500</xdr:colOff>
      <xdr:row>62</xdr:row>
      <xdr:rowOff>66675</xdr:rowOff>
    </xdr:to>
    <xdr:sp macro="" textlink="">
      <xdr:nvSpPr>
        <xdr:cNvPr id="14" name="角丸四角形 13"/>
        <xdr:cNvSpPr/>
      </xdr:nvSpPr>
      <xdr:spPr>
        <a:xfrm>
          <a:off x="3009900" y="10182225"/>
          <a:ext cx="628650" cy="323850"/>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314325</xdr:colOff>
      <xdr:row>114</xdr:row>
      <xdr:rowOff>200025</xdr:rowOff>
    </xdr:from>
    <xdr:to>
      <xdr:col>39</xdr:col>
      <xdr:colOff>326572</xdr:colOff>
      <xdr:row>122</xdr:row>
      <xdr:rowOff>47625</xdr:rowOff>
    </xdr:to>
    <xdr:sp macro="" textlink="">
      <xdr:nvSpPr>
        <xdr:cNvPr id="15" name="角丸四角形吹き出し 14"/>
        <xdr:cNvSpPr/>
      </xdr:nvSpPr>
      <xdr:spPr>
        <a:xfrm>
          <a:off x="7022646" y="20066454"/>
          <a:ext cx="4774747" cy="1480457"/>
        </a:xfrm>
        <a:prstGeom prst="wedgeRoundRectCallout">
          <a:avLst>
            <a:gd name="adj1" fmla="val -60592"/>
            <a:gd name="adj2" fmla="val 15855"/>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本記入例の場合、</a:t>
          </a:r>
          <a:r>
            <a:rPr kumimoji="1" lang="en-US" altLang="ja-JP" sz="1100"/>
            <a:t>2021-2022</a:t>
          </a:r>
          <a:r>
            <a:rPr kumimoji="1" lang="ja-JP" altLang="en-US" sz="1100"/>
            <a:t>学年の</a:t>
          </a:r>
          <a:r>
            <a:rPr kumimoji="1" lang="en-US" altLang="ja-JP" sz="1100"/>
            <a:t>2021</a:t>
          </a:r>
          <a:r>
            <a:rPr kumimoji="1" lang="ja-JP" altLang="en-US" sz="1100"/>
            <a:t>年度支給額は</a:t>
          </a:r>
          <a:r>
            <a:rPr kumimoji="1" lang="en-US" altLang="ja-JP" sz="1100"/>
            <a:t>213,162</a:t>
          </a:r>
          <a:r>
            <a:rPr kumimoji="1" lang="ja-JP" altLang="en-US" sz="1100"/>
            <a:t>円になります。</a:t>
          </a:r>
          <a:endParaRPr kumimoji="1" lang="en-US" altLang="ja-JP" sz="1100"/>
        </a:p>
        <a:p>
          <a:pPr algn="l"/>
          <a:r>
            <a:rPr kumimoji="1" lang="ja-JP" altLang="en-US" sz="1100"/>
            <a:t>支給済の</a:t>
          </a:r>
          <a:r>
            <a:rPr kumimoji="1" lang="en-US" altLang="ja-JP" sz="1100"/>
            <a:t>2021‐2022</a:t>
          </a:r>
          <a:r>
            <a:rPr kumimoji="1" lang="ja-JP" altLang="en-US" sz="1100"/>
            <a:t>学年の</a:t>
          </a:r>
          <a:r>
            <a:rPr kumimoji="1" lang="en-US" altLang="ja-JP" sz="1100"/>
            <a:t>2021</a:t>
          </a:r>
          <a:r>
            <a:rPr kumimoji="1" lang="ja-JP" altLang="en-US" sz="1100"/>
            <a:t>年度分</a:t>
          </a:r>
          <a:r>
            <a:rPr kumimoji="1" lang="en-US" altLang="ja-JP" sz="1100"/>
            <a:t>235,849</a:t>
          </a:r>
          <a:r>
            <a:rPr kumimoji="1" lang="ja-JP" altLang="en-US" sz="1100"/>
            <a:t>円と、今回申請により確定した</a:t>
          </a:r>
          <a:r>
            <a:rPr kumimoji="1" lang="en-US" altLang="ja-JP" sz="1100"/>
            <a:t>2021-2022</a:t>
          </a:r>
          <a:r>
            <a:rPr kumimoji="1" lang="ja-JP" altLang="en-US" sz="1100"/>
            <a:t>学年の</a:t>
          </a:r>
          <a:r>
            <a:rPr kumimoji="1" lang="en-US" altLang="ja-JP" sz="1100"/>
            <a:t>2021</a:t>
          </a:r>
          <a:r>
            <a:rPr kumimoji="1" lang="ja-JP" altLang="en-US" sz="1100"/>
            <a:t>年度分</a:t>
          </a:r>
          <a:r>
            <a:rPr kumimoji="1" lang="en-US" altLang="ja-JP" sz="1100"/>
            <a:t>213,162</a:t>
          </a:r>
          <a:r>
            <a:rPr kumimoji="1" lang="ja-JP" altLang="en-US" sz="1100"/>
            <a:t>円の差額の</a:t>
          </a:r>
          <a:r>
            <a:rPr kumimoji="1" lang="en-US" altLang="ja-JP" sz="1100"/>
            <a:t>22,687</a:t>
          </a:r>
          <a:r>
            <a:rPr kumimoji="1" lang="ja-JP" altLang="en-US" sz="1100"/>
            <a:t>円が返納となります。</a:t>
          </a:r>
          <a:endParaRPr kumimoji="1" lang="en-US" altLang="ja-JP" sz="1100"/>
        </a:p>
      </xdr:txBody>
    </xdr:sp>
    <xdr:clientData/>
  </xdr:twoCellAnchor>
  <xdr:twoCellAnchor>
    <xdr:from>
      <xdr:col>32</xdr:col>
      <xdr:colOff>85725</xdr:colOff>
      <xdr:row>30</xdr:row>
      <xdr:rowOff>85725</xdr:rowOff>
    </xdr:from>
    <xdr:to>
      <xdr:col>41</xdr:col>
      <xdr:colOff>122464</xdr:colOff>
      <xdr:row>51</xdr:row>
      <xdr:rowOff>161927</xdr:rowOff>
    </xdr:to>
    <xdr:sp macro="" textlink="">
      <xdr:nvSpPr>
        <xdr:cNvPr id="16" name="角丸四角形吹き出し 15"/>
        <xdr:cNvSpPr/>
      </xdr:nvSpPr>
      <xdr:spPr>
        <a:xfrm>
          <a:off x="6677025" y="4705350"/>
          <a:ext cx="6208939" cy="4276727"/>
        </a:xfrm>
        <a:prstGeom prst="wedgeRoundRectCallout">
          <a:avLst>
            <a:gd name="adj1" fmla="val -56214"/>
            <a:gd name="adj2" fmla="val 323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t>青枠で囲っている欄は、</a:t>
          </a:r>
          <a:r>
            <a:rPr kumimoji="1" lang="en-US" altLang="ja-JP" sz="1100" b="1"/>
            <a:t>2021</a:t>
          </a:r>
          <a:r>
            <a:rPr kumimoji="1" lang="ja-JP" altLang="en-US" sz="1100" b="1"/>
            <a:t>年度に授業料の支給（追給を含む）・返納がある度に必ず更新し、</a:t>
          </a:r>
          <a:r>
            <a:rPr kumimoji="1" lang="en-US" altLang="ja-JP" sz="1100" b="1"/>
            <a:t>2021</a:t>
          </a:r>
          <a:r>
            <a:rPr kumimoji="1" lang="ja-JP" altLang="en-US" sz="1100" b="1"/>
            <a:t>年度内に支給された授業料及び返納した授業料について、各自で把握し、管理してください。</a:t>
          </a:r>
          <a:endParaRPr kumimoji="1" lang="en-US" altLang="ja-JP" sz="1100" b="1"/>
        </a:p>
        <a:p>
          <a:pPr algn="l"/>
          <a:endParaRPr kumimoji="1" lang="en-US" altLang="ja-JP" sz="1100"/>
        </a:p>
        <a:p>
          <a:pPr algn="l"/>
          <a:r>
            <a:rPr kumimoji="1" lang="en-US" altLang="ja-JP" sz="1100"/>
            <a:t>【2020-2021</a:t>
          </a:r>
          <a:r>
            <a:rPr kumimoji="1" lang="ja-JP" altLang="en-US" sz="1100"/>
            <a:t>学年（旧学年）</a:t>
          </a:r>
          <a:r>
            <a:rPr kumimoji="1" lang="en-US" altLang="ja-JP" sz="1100"/>
            <a:t>】</a:t>
          </a:r>
        </a:p>
        <a:p>
          <a:pPr algn="l"/>
          <a:r>
            <a:rPr kumimoji="1" lang="en-US" altLang="ja-JP" sz="1100"/>
            <a:t>2020</a:t>
          </a:r>
          <a:r>
            <a:rPr kumimoji="1" lang="ja-JP" altLang="en-US" sz="1100"/>
            <a:t>年度内（</a:t>
          </a:r>
          <a:r>
            <a:rPr kumimoji="1" lang="en-US" altLang="ja-JP" sz="1100">
              <a:solidFill>
                <a:schemeClr val="dk1"/>
              </a:solidFill>
              <a:effectLst/>
              <a:latin typeface="+mn-lt"/>
              <a:ea typeface="+mn-ea"/>
              <a:cs typeface="+mn-cs"/>
            </a:rPr>
            <a:t>2020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2021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ja-JP" altLang="en-US" sz="1100">
              <a:solidFill>
                <a:schemeClr val="dk1"/>
              </a:solidFill>
              <a:effectLst/>
              <a:latin typeface="+mn-lt"/>
              <a:ea typeface="+mn-ea"/>
              <a:cs typeface="+mn-cs"/>
            </a:rPr>
            <a:t>）</a:t>
          </a:r>
          <a:r>
            <a:rPr kumimoji="1" lang="ja-JP" altLang="en-US" sz="1100"/>
            <a:t>に始まる学年を指します。</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sng">
              <a:solidFill>
                <a:srgbClr val="FF0000"/>
              </a:solidFill>
              <a:effectLst/>
              <a:latin typeface="+mn-lt"/>
              <a:ea typeface="+mn-ea"/>
              <a:cs typeface="+mn-cs"/>
            </a:rPr>
            <a:t>2020</a:t>
          </a:r>
          <a:r>
            <a:rPr kumimoji="1" lang="ja-JP" altLang="en-US" sz="1100" u="sng">
              <a:solidFill>
                <a:srgbClr val="FF0000"/>
              </a:solidFill>
              <a:effectLst/>
              <a:latin typeface="+mn-lt"/>
              <a:ea typeface="+mn-ea"/>
              <a:cs typeface="+mn-cs"/>
            </a:rPr>
            <a:t>年度以前採用者で、</a:t>
          </a:r>
          <a:r>
            <a:rPr kumimoji="1" lang="en-US" altLang="ja-JP" sz="1100" u="sng">
              <a:solidFill>
                <a:srgbClr val="FF0000"/>
              </a:solidFill>
              <a:effectLst/>
              <a:latin typeface="+mn-lt"/>
              <a:ea typeface="+mn-ea"/>
              <a:cs typeface="+mn-cs"/>
            </a:rPr>
            <a:t>2021</a:t>
          </a:r>
          <a:r>
            <a:rPr kumimoji="1" lang="ja-JP" altLang="en-US" sz="1100" u="sng">
              <a:solidFill>
                <a:srgbClr val="FF0000"/>
              </a:solidFill>
              <a:effectLst/>
              <a:latin typeface="+mn-lt"/>
              <a:ea typeface="+mn-ea"/>
              <a:cs typeface="+mn-cs"/>
            </a:rPr>
            <a:t>年度内に</a:t>
          </a:r>
          <a:r>
            <a:rPr kumimoji="1" lang="en-US" altLang="ja-JP" sz="1100" u="sng">
              <a:solidFill>
                <a:srgbClr val="FF0000"/>
              </a:solidFill>
              <a:effectLst/>
              <a:latin typeface="+mn-lt"/>
              <a:ea typeface="+mn-ea"/>
              <a:cs typeface="+mn-cs"/>
            </a:rPr>
            <a:t>2020-2021</a:t>
          </a:r>
          <a:r>
            <a:rPr kumimoji="1" lang="ja-JP" altLang="en-US" sz="1100" u="sng">
              <a:solidFill>
                <a:srgbClr val="FF0000"/>
              </a:solidFill>
              <a:effectLst/>
              <a:latin typeface="+mn-lt"/>
              <a:ea typeface="+mn-ea"/>
              <a:cs typeface="+mn-cs"/>
            </a:rPr>
            <a:t>学年分の支給（追給を含む）や</a:t>
          </a:r>
          <a:r>
            <a:rPr kumimoji="1" lang="ja-JP" altLang="ja-JP" sz="1100" u="sng">
              <a:solidFill>
                <a:srgbClr val="FF0000"/>
              </a:solidFill>
              <a:effectLst/>
              <a:latin typeface="+mn-lt"/>
              <a:ea typeface="+mn-ea"/>
              <a:cs typeface="+mn-cs"/>
            </a:rPr>
            <a:t>返納が</a:t>
          </a:r>
          <a:r>
            <a:rPr kumimoji="1" lang="ja-JP" altLang="en-US" sz="1100" u="sng">
              <a:solidFill>
                <a:srgbClr val="FF0000"/>
              </a:solidFill>
              <a:effectLst/>
              <a:latin typeface="+mn-lt"/>
              <a:ea typeface="+mn-ea"/>
              <a:cs typeface="+mn-cs"/>
            </a:rPr>
            <a:t>ある</a:t>
          </a:r>
          <a:r>
            <a:rPr kumimoji="1" lang="ja-JP" altLang="ja-JP" sz="1100" u="sng">
              <a:solidFill>
                <a:srgbClr val="FF0000"/>
              </a:solidFill>
              <a:effectLst/>
              <a:latin typeface="+mn-lt"/>
              <a:ea typeface="+mn-ea"/>
              <a:cs typeface="+mn-cs"/>
            </a:rPr>
            <a:t>場合は</a:t>
          </a:r>
          <a:r>
            <a:rPr kumimoji="1" lang="ja-JP" altLang="en-US" sz="1100" u="sng">
              <a:solidFill>
                <a:srgbClr val="FF0000"/>
              </a:solidFill>
              <a:effectLst/>
              <a:latin typeface="+mn-lt"/>
              <a:ea typeface="+mn-ea"/>
              <a:cs typeface="+mn-cs"/>
            </a:rPr>
            <a:t>、必ず入力してください。</a:t>
          </a:r>
          <a:r>
            <a:rPr kumimoji="1" lang="en-US" altLang="ja-JP" sz="1100" u="sng">
              <a:solidFill>
                <a:srgbClr val="FF0000"/>
              </a:solidFill>
              <a:effectLst/>
              <a:latin typeface="+mn-lt"/>
              <a:ea typeface="+mn-ea"/>
              <a:cs typeface="+mn-cs"/>
            </a:rPr>
            <a:t>2021</a:t>
          </a:r>
          <a:r>
            <a:rPr kumimoji="1" lang="ja-JP" altLang="ja-JP" sz="1100" u="sng">
              <a:solidFill>
                <a:srgbClr val="FF0000"/>
              </a:solidFill>
              <a:effectLst/>
              <a:latin typeface="+mn-lt"/>
              <a:ea typeface="+mn-ea"/>
              <a:cs typeface="+mn-cs"/>
            </a:rPr>
            <a:t>年度内の支払可能額</a:t>
          </a:r>
          <a:r>
            <a:rPr kumimoji="1" lang="ja-JP" altLang="en-US" sz="1100" u="sng">
              <a:solidFill>
                <a:srgbClr val="FF0000"/>
              </a:solidFill>
              <a:effectLst/>
              <a:latin typeface="+mn-lt"/>
              <a:ea typeface="+mn-ea"/>
              <a:cs typeface="+mn-cs"/>
            </a:rPr>
            <a:t>の算出に使用します。</a:t>
          </a:r>
          <a:endParaRPr kumimoji="1" lang="en-US" altLang="ja-JP" sz="1100" u="sng">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none">
              <a:solidFill>
                <a:sysClr val="windowText" lastClr="000000"/>
              </a:solidFill>
              <a:effectLst/>
              <a:latin typeface="+mn-lt"/>
              <a:ea typeface="+mn-ea"/>
              <a:cs typeface="+mn-cs"/>
            </a:rPr>
            <a:t>※2021-2022</a:t>
          </a:r>
          <a:r>
            <a:rPr kumimoji="1" lang="ja-JP" altLang="en-US" sz="1100" u="none">
              <a:solidFill>
                <a:sysClr val="windowText" lastClr="000000"/>
              </a:solidFill>
              <a:effectLst/>
              <a:latin typeface="+mn-lt"/>
              <a:ea typeface="+mn-ea"/>
              <a:cs typeface="+mn-cs"/>
            </a:rPr>
            <a:t>学年（新学年）の</a:t>
          </a:r>
          <a:r>
            <a:rPr kumimoji="1" lang="en-US" altLang="ja-JP" sz="1100" u="none">
              <a:solidFill>
                <a:sysClr val="windowText" lastClr="000000"/>
              </a:solidFill>
              <a:effectLst/>
              <a:latin typeface="+mn-lt"/>
              <a:ea typeface="+mn-ea"/>
              <a:cs typeface="+mn-cs"/>
            </a:rPr>
            <a:t>2021</a:t>
          </a:r>
          <a:r>
            <a:rPr kumimoji="1" lang="ja-JP" altLang="en-US" sz="1100" u="none">
              <a:solidFill>
                <a:sysClr val="windowText" lastClr="000000"/>
              </a:solidFill>
              <a:effectLst/>
              <a:latin typeface="+mn-lt"/>
              <a:ea typeface="+mn-ea"/>
              <a:cs typeface="+mn-cs"/>
            </a:rPr>
            <a:t>年</a:t>
          </a:r>
          <a:r>
            <a:rPr kumimoji="1" lang="ja-JP" altLang="ja-JP" sz="1100" u="none">
              <a:solidFill>
                <a:sysClr val="windowText" lastClr="000000"/>
              </a:solidFill>
              <a:effectLst/>
              <a:latin typeface="+mn-lt"/>
              <a:ea typeface="+mn-ea"/>
              <a:cs typeface="+mn-cs"/>
            </a:rPr>
            <a:t>度内支給分と分けて入力</a:t>
          </a:r>
          <a:r>
            <a:rPr kumimoji="1" lang="ja-JP" altLang="en-US" sz="1100" u="none">
              <a:solidFill>
                <a:sysClr val="windowText" lastClr="000000"/>
              </a:solidFill>
              <a:effectLst/>
              <a:latin typeface="+mn-lt"/>
              <a:ea typeface="+mn-ea"/>
              <a:cs typeface="+mn-cs"/>
            </a:rPr>
            <a:t>してください</a:t>
          </a:r>
          <a:r>
            <a:rPr kumimoji="1" lang="ja-JP" altLang="ja-JP" sz="1100" u="none">
              <a:solidFill>
                <a:sysClr val="windowText" lastClr="000000"/>
              </a:solidFill>
              <a:effectLst/>
              <a:latin typeface="+mn-lt"/>
              <a:ea typeface="+mn-ea"/>
              <a:cs typeface="+mn-cs"/>
            </a:rPr>
            <a:t>。</a:t>
          </a:r>
          <a:endParaRPr kumimoji="1" lang="en-US" altLang="ja-JP" sz="1100" u="non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sng">
              <a:solidFill>
                <a:sysClr val="windowText" lastClr="000000"/>
              </a:solidFill>
              <a:effectLst/>
              <a:latin typeface="+mn-lt"/>
              <a:ea typeface="+mn-ea"/>
              <a:cs typeface="+mn-cs"/>
            </a:rPr>
            <a:t>※2020-2021</a:t>
          </a:r>
          <a:r>
            <a:rPr kumimoji="1" lang="ja-JP" altLang="en-US" sz="1100" u="sng">
              <a:solidFill>
                <a:sysClr val="windowText" lastClr="000000"/>
              </a:solidFill>
              <a:effectLst/>
              <a:latin typeface="+mn-lt"/>
              <a:ea typeface="+mn-ea"/>
              <a:cs typeface="+mn-cs"/>
            </a:rPr>
            <a:t>学年の授業料の追給・返納が発生する場合、及び納付報告は、</a:t>
          </a:r>
          <a:r>
            <a:rPr kumimoji="1" lang="en-US" altLang="ja-JP" sz="1100" u="sng">
              <a:solidFill>
                <a:sysClr val="windowText" lastClr="000000"/>
              </a:solidFill>
              <a:effectLst/>
              <a:latin typeface="+mn-lt"/>
              <a:ea typeface="+mn-ea"/>
              <a:cs typeface="+mn-cs"/>
            </a:rPr>
            <a:t>2020</a:t>
          </a:r>
          <a:r>
            <a:rPr kumimoji="1" lang="ja-JP" altLang="en-US" sz="1100" u="sng">
              <a:solidFill>
                <a:sysClr val="windowText" lastClr="000000"/>
              </a:solidFill>
              <a:effectLst/>
              <a:latin typeface="+mn-lt"/>
              <a:ea typeface="+mn-ea"/>
              <a:cs typeface="+mn-cs"/>
            </a:rPr>
            <a:t>年度の様式で申請してください。本様式では行わないでください。</a:t>
          </a:r>
          <a:endParaRPr lang="ja-JP" altLang="ja-JP" u="sng">
            <a:solidFill>
              <a:sysClr val="windowText" lastClr="000000"/>
            </a:solidFill>
            <a:effectLst/>
          </a:endParaRPr>
        </a:p>
        <a:p>
          <a:pPr algn="l"/>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【2021-2022</a:t>
          </a:r>
          <a:r>
            <a:rPr kumimoji="1" lang="ja-JP" altLang="ja-JP" sz="1100">
              <a:solidFill>
                <a:schemeClr val="dk1"/>
              </a:solidFill>
              <a:effectLst/>
              <a:latin typeface="+mn-lt"/>
              <a:ea typeface="+mn-ea"/>
              <a:cs typeface="+mn-cs"/>
            </a:rPr>
            <a:t>学年（</a:t>
          </a:r>
          <a:r>
            <a:rPr kumimoji="1" lang="ja-JP" altLang="en-US" sz="1100">
              <a:solidFill>
                <a:schemeClr val="dk1"/>
              </a:solidFill>
              <a:effectLst/>
              <a:latin typeface="+mn-lt"/>
              <a:ea typeface="+mn-ea"/>
              <a:cs typeface="+mn-cs"/>
            </a:rPr>
            <a:t>新</a:t>
          </a:r>
          <a:r>
            <a:rPr kumimoji="1" lang="ja-JP" altLang="ja-JP" sz="1100">
              <a:solidFill>
                <a:schemeClr val="dk1"/>
              </a:solidFill>
              <a:effectLst/>
              <a:latin typeface="+mn-lt"/>
              <a:ea typeface="+mn-ea"/>
              <a:cs typeface="+mn-cs"/>
            </a:rPr>
            <a:t>学年）</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2021</a:t>
          </a:r>
          <a:r>
            <a:rPr kumimoji="1" lang="ja-JP" altLang="ja-JP" sz="1100">
              <a:solidFill>
                <a:schemeClr val="dk1"/>
              </a:solidFill>
              <a:effectLst/>
              <a:latin typeface="+mn-lt"/>
              <a:ea typeface="+mn-ea"/>
              <a:cs typeface="+mn-cs"/>
            </a:rPr>
            <a:t>年度内（</a:t>
          </a:r>
          <a:r>
            <a:rPr kumimoji="1" lang="en-US" altLang="ja-JP" sz="1100">
              <a:solidFill>
                <a:schemeClr val="dk1"/>
              </a:solidFill>
              <a:effectLst/>
              <a:latin typeface="+mn-lt"/>
              <a:ea typeface="+mn-ea"/>
              <a:cs typeface="+mn-cs"/>
            </a:rPr>
            <a:t>2021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月）に始まる学年を指します。</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u="sng">
              <a:solidFill>
                <a:srgbClr val="FF0000"/>
              </a:solidFill>
              <a:effectLst/>
              <a:latin typeface="+mn-lt"/>
              <a:ea typeface="+mn-ea"/>
              <a:cs typeface="+mn-cs"/>
            </a:rPr>
            <a:t>2021-2022</a:t>
          </a:r>
          <a:r>
            <a:rPr kumimoji="1" lang="ja-JP" altLang="ja-JP" sz="1100" u="sng">
              <a:solidFill>
                <a:srgbClr val="FF0000"/>
              </a:solidFill>
              <a:effectLst/>
              <a:latin typeface="+mn-lt"/>
              <a:ea typeface="+mn-ea"/>
              <a:cs typeface="+mn-cs"/>
            </a:rPr>
            <a:t>学年（新学年）</a:t>
          </a:r>
          <a:r>
            <a:rPr kumimoji="1" lang="ja-JP" altLang="en-US" sz="1100" u="sng">
              <a:solidFill>
                <a:srgbClr val="FF0000"/>
              </a:solidFill>
              <a:effectLst/>
              <a:latin typeface="+mn-lt"/>
              <a:ea typeface="+mn-ea"/>
              <a:cs typeface="+mn-cs"/>
            </a:rPr>
            <a:t>の支給（追給を含む）や返納はこの欄に入力してください。</a:t>
          </a:r>
          <a:r>
            <a:rPr kumimoji="1" lang="en-US" altLang="ja-JP" sz="1100" u="sng">
              <a:solidFill>
                <a:srgbClr val="FF0000"/>
              </a:solidFill>
              <a:effectLst/>
              <a:latin typeface="+mn-lt"/>
              <a:ea typeface="+mn-ea"/>
              <a:cs typeface="+mn-cs"/>
            </a:rPr>
            <a:t>2021</a:t>
          </a:r>
          <a:r>
            <a:rPr kumimoji="1" lang="ja-JP" altLang="ja-JP" sz="1100" u="sng">
              <a:solidFill>
                <a:srgbClr val="FF0000"/>
              </a:solidFill>
              <a:effectLst/>
              <a:latin typeface="+mn-lt"/>
              <a:ea typeface="+mn-ea"/>
              <a:cs typeface="+mn-cs"/>
            </a:rPr>
            <a:t>年度支援開始の場合</a:t>
          </a:r>
          <a:r>
            <a:rPr kumimoji="1" lang="ja-JP" altLang="en-US" sz="1100" u="sng">
              <a:solidFill>
                <a:srgbClr val="FF0000"/>
              </a:solidFill>
              <a:effectLst/>
              <a:latin typeface="+mn-lt"/>
              <a:ea typeface="+mn-ea"/>
              <a:cs typeface="+mn-cs"/>
            </a:rPr>
            <a:t>も</a:t>
          </a:r>
          <a:r>
            <a:rPr kumimoji="1" lang="ja-JP" altLang="ja-JP" sz="1100" u="sng">
              <a:solidFill>
                <a:srgbClr val="FF0000"/>
              </a:solidFill>
              <a:effectLst/>
              <a:latin typeface="+mn-lt"/>
              <a:ea typeface="+mn-ea"/>
              <a:cs typeface="+mn-cs"/>
            </a:rPr>
            <a:t>この欄に入力してください。</a:t>
          </a:r>
          <a:endParaRPr kumimoji="1" lang="en-US" altLang="ja-JP" sz="1100" u="sng">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u="none">
              <a:solidFill>
                <a:sysClr val="windowText" lastClr="000000"/>
              </a:solidFill>
              <a:effectLst/>
            </a:rPr>
            <a:t>本記入例の場合、今回の申請が承認され授業料を返納した後、３回目の欄を入力してください。</a:t>
          </a:r>
          <a:endParaRPr kumimoji="1" lang="en-US" altLang="ja-JP" sz="1100"/>
        </a:p>
      </xdr:txBody>
    </xdr:sp>
    <xdr:clientData/>
  </xdr:twoCellAnchor>
  <xdr:twoCellAnchor>
    <xdr:from>
      <xdr:col>32</xdr:col>
      <xdr:colOff>171449</xdr:colOff>
      <xdr:row>52</xdr:row>
      <xdr:rowOff>57151</xdr:rowOff>
    </xdr:from>
    <xdr:to>
      <xdr:col>41</xdr:col>
      <xdr:colOff>381000</xdr:colOff>
      <xdr:row>63</xdr:row>
      <xdr:rowOff>71002</xdr:rowOff>
    </xdr:to>
    <xdr:sp macro="" textlink="">
      <xdr:nvSpPr>
        <xdr:cNvPr id="17" name="角丸四角形吹き出し 16"/>
        <xdr:cNvSpPr/>
      </xdr:nvSpPr>
      <xdr:spPr>
        <a:xfrm>
          <a:off x="6879770" y="9078687"/>
          <a:ext cx="6332766" cy="2068529"/>
        </a:xfrm>
        <a:prstGeom prst="wedgeRoundRectCallout">
          <a:avLst>
            <a:gd name="adj1" fmla="val -55338"/>
            <a:gd name="adj2" fmla="val -4540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ja-JP" altLang="en-US" sz="1100"/>
            <a:t>振込月</a:t>
          </a:r>
          <a:r>
            <a:rPr kumimoji="1" lang="en-US" altLang="ja-JP" sz="1100"/>
            <a:t>/</a:t>
          </a:r>
          <a:r>
            <a:rPr kumimoji="1" lang="ja-JP" altLang="en-US" sz="1100"/>
            <a:t>返納月</a:t>
          </a:r>
          <a:r>
            <a:rPr kumimoji="1" lang="en-US" altLang="ja-JP" sz="1100"/>
            <a:t>】</a:t>
          </a:r>
        </a:p>
        <a:p>
          <a:pPr algn="l"/>
          <a:r>
            <a:rPr kumimoji="1" lang="ja-JP" altLang="en-US" sz="1100"/>
            <a:t>大学取りまとめの場合は、大学から派遣学生に授業料を振り込んだ月</a:t>
          </a:r>
          <a:r>
            <a:rPr kumimoji="1" lang="en-US" altLang="ja-JP" sz="1100"/>
            <a:t>/</a:t>
          </a:r>
          <a:r>
            <a:rPr kumimoji="1" lang="ja-JP" altLang="en-US" sz="1100"/>
            <a:t>派遣学生が大学に返納分の授業料を振り込んだ月を記載してください。</a:t>
          </a:r>
          <a:endParaRPr kumimoji="1" lang="en-US" altLang="ja-JP" sz="1100"/>
        </a:p>
        <a:p>
          <a:pPr algn="l"/>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支給申請年度</a:t>
          </a:r>
          <a:r>
            <a:rPr kumimoji="1" lang="en-US" altLang="ja-JP" sz="1100">
              <a:solidFill>
                <a:schemeClr val="dk1"/>
              </a:solidFill>
              <a:effectLst/>
              <a:latin typeface="+mn-lt"/>
              <a:ea typeface="+mn-ea"/>
              <a:cs typeface="+mn-cs"/>
            </a:rPr>
            <a:t>】</a:t>
          </a:r>
          <a:endParaRPr lang="ja-JP" altLang="ja-JP">
            <a:effectLst/>
          </a:endParaRPr>
        </a:p>
        <a:p>
          <a:r>
            <a:rPr kumimoji="1" lang="ja-JP" altLang="en-US" sz="1100">
              <a:solidFill>
                <a:schemeClr val="dk1"/>
              </a:solidFill>
              <a:effectLst/>
              <a:latin typeface="+mn-lt"/>
              <a:ea typeface="+mn-ea"/>
              <a:cs typeface="+mn-cs"/>
            </a:rPr>
            <a:t>プルダウンから選択してください。</a:t>
          </a:r>
          <a:r>
            <a:rPr kumimoji="1" lang="ja-JP" altLang="ja-JP" sz="1100">
              <a:solidFill>
                <a:schemeClr val="dk1"/>
              </a:solidFill>
              <a:effectLst/>
              <a:latin typeface="+mn-lt"/>
              <a:ea typeface="+mn-ea"/>
              <a:cs typeface="+mn-cs"/>
            </a:rPr>
            <a:t>万が一、</a:t>
          </a:r>
          <a:r>
            <a:rPr kumimoji="1" lang="en-US" altLang="ja-JP" sz="1100">
              <a:solidFill>
                <a:schemeClr val="dk1"/>
              </a:solidFill>
              <a:effectLst/>
              <a:latin typeface="+mn-lt"/>
              <a:ea typeface="+mn-ea"/>
              <a:cs typeface="+mn-cs"/>
            </a:rPr>
            <a:t>2020</a:t>
          </a:r>
          <a:r>
            <a:rPr kumimoji="1" lang="ja-JP" altLang="ja-JP" sz="1100">
              <a:solidFill>
                <a:schemeClr val="dk1"/>
              </a:solidFill>
              <a:effectLst/>
              <a:latin typeface="+mn-lt"/>
              <a:ea typeface="+mn-ea"/>
              <a:cs typeface="+mn-cs"/>
            </a:rPr>
            <a:t>年度内に支給された</a:t>
          </a:r>
          <a:r>
            <a:rPr kumimoji="1" lang="en-US" altLang="ja-JP" sz="1100">
              <a:solidFill>
                <a:schemeClr val="dk1"/>
              </a:solidFill>
              <a:effectLst/>
              <a:latin typeface="+mn-lt"/>
              <a:ea typeface="+mn-ea"/>
              <a:cs typeface="+mn-cs"/>
            </a:rPr>
            <a:t>2020-2021</a:t>
          </a:r>
          <a:r>
            <a:rPr kumimoji="1" lang="ja-JP" altLang="ja-JP" sz="1100">
              <a:solidFill>
                <a:schemeClr val="dk1"/>
              </a:solidFill>
              <a:effectLst/>
              <a:latin typeface="+mn-lt"/>
              <a:ea typeface="+mn-ea"/>
              <a:cs typeface="+mn-cs"/>
            </a:rPr>
            <a:t>学年分の授業料の返納が</a:t>
          </a:r>
          <a:r>
            <a:rPr kumimoji="1" lang="en-US" altLang="ja-JP" sz="1100">
              <a:solidFill>
                <a:schemeClr val="dk1"/>
              </a:solidFill>
              <a:effectLst/>
              <a:latin typeface="+mn-lt"/>
              <a:ea typeface="+mn-ea"/>
              <a:cs typeface="+mn-cs"/>
            </a:rPr>
            <a:t>2021</a:t>
          </a:r>
          <a:r>
            <a:rPr kumimoji="1" lang="ja-JP" altLang="ja-JP" sz="1100">
              <a:solidFill>
                <a:schemeClr val="dk1"/>
              </a:solidFill>
              <a:effectLst/>
              <a:latin typeface="+mn-lt"/>
              <a:ea typeface="+mn-ea"/>
              <a:cs typeface="+mn-cs"/>
            </a:rPr>
            <a:t>年度に発生する場合は、「</a:t>
          </a:r>
          <a:r>
            <a:rPr kumimoji="1" lang="en-US" altLang="ja-JP" sz="1100">
              <a:solidFill>
                <a:schemeClr val="dk1"/>
              </a:solidFill>
              <a:effectLst/>
              <a:latin typeface="+mn-lt"/>
              <a:ea typeface="+mn-ea"/>
              <a:cs typeface="+mn-cs"/>
            </a:rPr>
            <a:t>2020-2021</a:t>
          </a:r>
          <a:r>
            <a:rPr kumimoji="1" lang="ja-JP" altLang="ja-JP" sz="1100">
              <a:solidFill>
                <a:schemeClr val="dk1"/>
              </a:solidFill>
              <a:effectLst/>
              <a:latin typeface="+mn-lt"/>
              <a:ea typeface="+mn-ea"/>
              <a:cs typeface="+mn-cs"/>
            </a:rPr>
            <a:t>学年（旧学年）」</a:t>
          </a:r>
          <a:r>
            <a:rPr kumimoji="1" lang="ja-JP" altLang="en-US" sz="1100">
              <a:solidFill>
                <a:schemeClr val="dk1"/>
              </a:solidFill>
              <a:effectLst/>
              <a:latin typeface="+mn-lt"/>
              <a:ea typeface="+mn-ea"/>
              <a:cs typeface="+mn-cs"/>
            </a:rPr>
            <a:t>欄で</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2020</a:t>
          </a:r>
          <a:r>
            <a:rPr kumimoji="1" lang="ja-JP" altLang="ja-JP" sz="1100">
              <a:solidFill>
                <a:schemeClr val="dk1"/>
              </a:solidFill>
              <a:effectLst/>
              <a:latin typeface="+mn-lt"/>
              <a:ea typeface="+mn-ea"/>
              <a:cs typeface="+mn-cs"/>
            </a:rPr>
            <a:t>年度分」を選択してください。</a:t>
          </a:r>
          <a:endParaRPr lang="ja-JP" altLang="ja-JP">
            <a:effectLst/>
          </a:endParaRPr>
        </a:p>
      </xdr:txBody>
    </xdr:sp>
    <xdr:clientData/>
  </xdr:twoCellAnchor>
  <xdr:twoCellAnchor>
    <xdr:from>
      <xdr:col>32</xdr:col>
      <xdr:colOff>85725</xdr:colOff>
      <xdr:row>64</xdr:row>
      <xdr:rowOff>476251</xdr:rowOff>
    </xdr:from>
    <xdr:to>
      <xdr:col>38</xdr:col>
      <xdr:colOff>462643</xdr:colOff>
      <xdr:row>68</xdr:row>
      <xdr:rowOff>204352</xdr:rowOff>
    </xdr:to>
    <xdr:sp macro="" textlink="">
      <xdr:nvSpPr>
        <xdr:cNvPr id="18" name="角丸四角形吹き出し 17"/>
        <xdr:cNvSpPr/>
      </xdr:nvSpPr>
      <xdr:spPr>
        <a:xfrm>
          <a:off x="6794046" y="11702144"/>
          <a:ext cx="4459061" cy="830279"/>
        </a:xfrm>
        <a:prstGeom prst="wedgeRoundRectCallout">
          <a:avLst>
            <a:gd name="adj1" fmla="val -59390"/>
            <a:gd name="adj2" fmla="val -142463"/>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2021-2022</a:t>
          </a:r>
          <a:r>
            <a:rPr kumimoji="1" lang="ja-JP" altLang="en-US" sz="1100"/>
            <a:t>学年で支援終了かどうかを、プルダウンから必ず選択してください。</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108858</xdr:colOff>
      <xdr:row>0</xdr:row>
      <xdr:rowOff>13608</xdr:rowOff>
    </xdr:from>
    <xdr:to>
      <xdr:col>31</xdr:col>
      <xdr:colOff>122465</xdr:colOff>
      <xdr:row>1</xdr:row>
      <xdr:rowOff>13608</xdr:rowOff>
    </xdr:to>
    <xdr:sp macro="" textlink="">
      <xdr:nvSpPr>
        <xdr:cNvPr id="2" name="テキスト ボックス 1"/>
        <xdr:cNvSpPr txBox="1"/>
      </xdr:nvSpPr>
      <xdr:spPr>
        <a:xfrm>
          <a:off x="6157233" y="13608"/>
          <a:ext cx="213632" cy="152400"/>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108858</xdr:colOff>
      <xdr:row>0</xdr:row>
      <xdr:rowOff>13608</xdr:rowOff>
    </xdr:from>
    <xdr:to>
      <xdr:col>31</xdr:col>
      <xdr:colOff>122465</xdr:colOff>
      <xdr:row>1</xdr:row>
      <xdr:rowOff>0</xdr:rowOff>
    </xdr:to>
    <xdr:sp macro="" textlink="">
      <xdr:nvSpPr>
        <xdr:cNvPr id="2" name="テキスト ボックス 1"/>
        <xdr:cNvSpPr txBox="1"/>
      </xdr:nvSpPr>
      <xdr:spPr>
        <a:xfrm>
          <a:off x="6157233" y="13608"/>
          <a:ext cx="213632" cy="152400"/>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twoCellAnchor>
    <xdr:from>
      <xdr:col>0</xdr:col>
      <xdr:colOff>112569</xdr:colOff>
      <xdr:row>29</xdr:row>
      <xdr:rowOff>88321</xdr:rowOff>
    </xdr:from>
    <xdr:to>
      <xdr:col>30</xdr:col>
      <xdr:colOff>112569</xdr:colOff>
      <xdr:row>55</xdr:row>
      <xdr:rowOff>131618</xdr:rowOff>
    </xdr:to>
    <xdr:sp macro="" textlink="">
      <xdr:nvSpPr>
        <xdr:cNvPr id="3" name="テキスト ボックス 2"/>
        <xdr:cNvSpPr txBox="1"/>
      </xdr:nvSpPr>
      <xdr:spPr>
        <a:xfrm>
          <a:off x="112569" y="5355646"/>
          <a:ext cx="6048375" cy="40056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以下を必ず確認し、請求書の該当箇所にハイライトをしてください。</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lang="en-US" altLang="ja-JP"/>
        </a:p>
        <a:p>
          <a:r>
            <a:rPr lang="ja-JP" altLang="en-US" sz="1100" b="1" i="0" u="none" strike="noStrike">
              <a:solidFill>
                <a:schemeClr val="dk1"/>
              </a:solidFill>
              <a:effectLst/>
              <a:latin typeface="+mn-lt"/>
              <a:ea typeface="+mn-ea"/>
              <a:cs typeface="+mn-cs"/>
            </a:rPr>
            <a:t>請求書確認項目</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lang="en-US" altLang="ja-JP"/>
        </a:p>
        <a:p>
          <a:r>
            <a:rPr lang="ja-JP" altLang="en-US" sz="1100" b="1" i="0" u="none" strike="noStrike">
              <a:solidFill>
                <a:schemeClr val="dk1"/>
              </a:solidFill>
              <a:effectLst/>
              <a:latin typeface="+mn-lt"/>
              <a:ea typeface="+mn-ea"/>
              <a:cs typeface="+mn-cs"/>
            </a:rPr>
            <a:t>① 留学先大学が発行したものである</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→レターヘッド、担当者名・サイン、学校印などで、留学先大学名が確認できる。</a:t>
          </a:r>
          <a:r>
            <a:rPr lang="ja-JP" altLang="en-US"/>
            <a:t> </a:t>
          </a:r>
          <a:r>
            <a:rPr lang="ja-JP" altLang="en-US" sz="1100" b="0" i="0" u="none" strike="noStrike">
              <a:solidFill>
                <a:schemeClr val="dk1"/>
              </a:solidFill>
              <a:effectLst/>
              <a:latin typeface="+mn-lt"/>
              <a:ea typeface="+mn-ea"/>
              <a:cs typeface="+mn-cs"/>
            </a:rPr>
            <a:t>　</a:t>
          </a:r>
          <a:r>
            <a:rPr lang="ja-JP" altLang="en-US"/>
            <a:t> </a:t>
          </a:r>
          <a:endParaRPr lang="en-US" altLang="ja-JP"/>
        </a:p>
        <a:p>
          <a:r>
            <a:rPr lang="ja-JP" altLang="en-US" sz="1100" b="0" i="0" u="none" strike="noStrike">
              <a:solidFill>
                <a:schemeClr val="dk1"/>
              </a:solidFill>
              <a:effectLst/>
              <a:latin typeface="+mn-lt"/>
              <a:ea typeface="+mn-ea"/>
              <a:cs typeface="+mn-cs"/>
            </a:rPr>
            <a:t> →学期ごとに請求される場合、何年度のどの学期にかかる請求書であるか確認できる。</a:t>
          </a:r>
          <a:endParaRPr lang="en-US" altLang="ja-JP" sz="1100" b="0" i="0" u="none" strike="noStrike">
            <a:solidFill>
              <a:schemeClr val="dk1"/>
            </a:solidFill>
            <a:effectLst/>
            <a:latin typeface="+mn-lt"/>
            <a:ea typeface="+mn-ea"/>
            <a:cs typeface="+mn-cs"/>
          </a:endParaRPr>
        </a:p>
        <a:p>
          <a:r>
            <a:rPr lang="ja-JP" altLang="en-US"/>
            <a:t> </a:t>
          </a:r>
          <a:r>
            <a:rPr lang="ja-JP" altLang="en-US" sz="1100" b="1" i="0" u="none" strike="noStrike">
              <a:solidFill>
                <a:schemeClr val="dk1"/>
              </a:solidFill>
              <a:effectLst/>
              <a:latin typeface="+mn-lt"/>
              <a:ea typeface="+mn-ea"/>
              <a:cs typeface="+mn-cs"/>
            </a:rPr>
            <a:t>② 正式な請求書である</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→請求書が発行されない場合、最終的な支払額を示した書類を提出してください。</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→この場合、領収書（様式</a:t>
          </a:r>
          <a:r>
            <a:rPr lang="en-US" altLang="ja-JP" sz="1100" b="0" i="0" u="none" strike="noStrike">
              <a:solidFill>
                <a:schemeClr val="dk1"/>
              </a:solidFill>
              <a:effectLst/>
              <a:latin typeface="+mn-lt"/>
              <a:ea typeface="+mn-ea"/>
              <a:cs typeface="+mn-cs"/>
            </a:rPr>
            <a:t>4-4</a:t>
          </a:r>
          <a:r>
            <a:rPr lang="ja-JP" altLang="en-US" sz="1100" b="0" i="0" u="none" strike="noStrike">
              <a:solidFill>
                <a:schemeClr val="dk1"/>
              </a:solidFill>
              <a:effectLst/>
              <a:latin typeface="+mn-lt"/>
              <a:ea typeface="+mn-ea"/>
              <a:cs typeface="+mn-cs"/>
            </a:rPr>
            <a:t>）と同じでも構いません。</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1" i="0" u="none" strike="noStrike">
              <a:solidFill>
                <a:schemeClr val="dk1"/>
              </a:solidFill>
              <a:effectLst/>
              <a:latin typeface="+mn-lt"/>
              <a:ea typeface="+mn-ea"/>
              <a:cs typeface="+mn-cs"/>
            </a:rPr>
            <a:t>③ 申請者（派遣学生）宛ての請求書である（氏名の記載がある）</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1" i="0" u="none" strike="noStrike">
              <a:solidFill>
                <a:schemeClr val="dk1"/>
              </a:solidFill>
              <a:effectLst/>
              <a:latin typeface="+mn-lt"/>
              <a:ea typeface="+mn-ea"/>
              <a:cs typeface="+mn-cs"/>
            </a:rPr>
            <a:t>④本制度の支給対象が請求書の内訳（費目）で確認できる</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→本制度の支給対象であることが確認できるよう、費目（</a:t>
          </a:r>
          <a:r>
            <a:rPr lang="en-US" altLang="ja-JP" sz="1100" b="0" i="0" u="none" strike="noStrike">
              <a:solidFill>
                <a:schemeClr val="dk1"/>
              </a:solidFill>
              <a:effectLst/>
              <a:latin typeface="+mn-lt"/>
              <a:ea typeface="+mn-ea"/>
              <a:cs typeface="+mn-cs"/>
            </a:rPr>
            <a:t>Tuition</a:t>
          </a:r>
          <a:r>
            <a:rPr lang="ja-JP" altLang="en-US" sz="1100" b="0" i="0" u="none" strike="noStrike">
              <a:solidFill>
                <a:schemeClr val="dk1"/>
              </a:solidFill>
              <a:effectLst/>
              <a:latin typeface="+mn-lt"/>
              <a:ea typeface="+mn-ea"/>
              <a:cs typeface="+mn-cs"/>
            </a:rPr>
            <a:t>など）にハイライトし</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てください。費目が明記されていない書類は受理できません。</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→留学先大学や他の団体から授業料を</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一部</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免除されていたり、奨学金などとして</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経済的支援を受けている場合は、その部分もハイライトしてください。</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その全額を機構への授業料支給申請額から差し引かない場合は、詳細を</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様式</a:t>
          </a:r>
          <a:r>
            <a:rPr lang="en-US" altLang="ja-JP" sz="1100" b="0" i="0" u="none" strike="noStrike">
              <a:solidFill>
                <a:schemeClr val="dk1"/>
              </a:solidFill>
              <a:effectLst/>
              <a:latin typeface="+mn-lt"/>
              <a:ea typeface="+mn-ea"/>
              <a:cs typeface="+mn-cs"/>
            </a:rPr>
            <a:t>4-3【</a:t>
          </a:r>
          <a:r>
            <a:rPr lang="ja-JP" altLang="en-US" sz="1100" b="0" i="0" u="none" strike="noStrike">
              <a:solidFill>
                <a:schemeClr val="dk1"/>
              </a:solidFill>
              <a:effectLst/>
              <a:latin typeface="+mn-lt"/>
              <a:ea typeface="+mn-ea"/>
              <a:cs typeface="+mn-cs"/>
            </a:rPr>
            <a:t>他の奨</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に添付して提出してください。</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lang="en-US" altLang="ja-JP"/>
        </a:p>
        <a:p>
          <a:r>
            <a:rPr lang="ja-JP" altLang="en-US" sz="1100" b="1" i="0" u="none" strike="noStrike">
              <a:solidFill>
                <a:srgbClr val="FF0000"/>
              </a:solidFill>
              <a:effectLst/>
              <a:latin typeface="+mn-lt"/>
              <a:ea typeface="+mn-ea"/>
              <a:cs typeface="+mn-cs"/>
            </a:rPr>
            <a:t>⑤ 現地通貨で金額が明記されている</a:t>
          </a:r>
          <a:r>
            <a:rPr lang="ja-JP" altLang="en-US">
              <a:solidFill>
                <a:srgbClr val="FF0000"/>
              </a:solidFill>
            </a:rPr>
            <a:t> </a:t>
          </a:r>
          <a:r>
            <a:rPr lang="ja-JP" altLang="en-US" sz="1100" b="0" i="0" u="none" strike="noStrike">
              <a:solidFill>
                <a:srgbClr val="FF0000"/>
              </a:solidFill>
              <a:effectLst/>
              <a:latin typeface="+mn-lt"/>
              <a:ea typeface="+mn-ea"/>
              <a:cs typeface="+mn-cs"/>
            </a:rPr>
            <a:t>　</a:t>
          </a:r>
          <a:r>
            <a:rPr lang="ja-JP" altLang="en-US">
              <a:solidFill>
                <a:srgbClr val="FF0000"/>
              </a:solidFill>
            </a:rPr>
            <a:t> </a:t>
          </a:r>
          <a:r>
            <a:rPr lang="ja-JP" altLang="en-US" sz="1100" b="0" i="0" u="none" strike="noStrike">
              <a:solidFill>
                <a:srgbClr val="FF0000"/>
              </a:solidFill>
              <a:effectLst/>
              <a:latin typeface="+mn-lt"/>
              <a:ea typeface="+mn-ea"/>
              <a:cs typeface="+mn-cs"/>
            </a:rPr>
            <a:t>　</a:t>
          </a:r>
          <a:r>
            <a:rPr lang="ja-JP" altLang="en-US">
              <a:solidFill>
                <a:srgbClr val="FF0000"/>
              </a:solidFill>
            </a:rPr>
            <a:t> </a:t>
          </a:r>
          <a:r>
            <a:rPr lang="ja-JP" altLang="en-US" sz="1100" b="0" i="0" u="none" strike="noStrike">
              <a:solidFill>
                <a:srgbClr val="FF0000"/>
              </a:solidFill>
              <a:effectLst/>
              <a:latin typeface="+mn-lt"/>
              <a:ea typeface="+mn-ea"/>
              <a:cs typeface="+mn-cs"/>
            </a:rPr>
            <a:t>　</a:t>
          </a:r>
          <a:r>
            <a:rPr lang="ja-JP" altLang="en-US">
              <a:solidFill>
                <a:srgbClr val="FF0000"/>
              </a:solidFill>
            </a:rPr>
            <a:t> </a:t>
          </a:r>
          <a:r>
            <a:rPr lang="ja-JP" altLang="en-US" sz="1100" b="0" i="0" u="none" strike="noStrike">
              <a:solidFill>
                <a:srgbClr val="FF0000"/>
              </a:solidFill>
              <a:effectLst/>
              <a:latin typeface="+mn-lt"/>
              <a:ea typeface="+mn-ea"/>
              <a:cs typeface="+mn-cs"/>
            </a:rPr>
            <a:t>　</a:t>
          </a:r>
          <a:r>
            <a:rPr lang="ja-JP" altLang="en-US">
              <a:solidFill>
                <a:srgbClr val="FF0000"/>
              </a:solidFill>
            </a:rPr>
            <a:t> </a:t>
          </a:r>
          <a:r>
            <a:rPr lang="ja-JP" altLang="en-US" sz="1100" b="0" i="0" u="none" strike="noStrike">
              <a:solidFill>
                <a:srgbClr val="FF0000"/>
              </a:solidFill>
              <a:effectLst/>
              <a:latin typeface="+mn-lt"/>
              <a:ea typeface="+mn-ea"/>
              <a:cs typeface="+mn-cs"/>
            </a:rPr>
            <a:t>　</a:t>
          </a:r>
          <a:r>
            <a:rPr lang="ja-JP" altLang="en-US">
              <a:solidFill>
                <a:srgbClr val="FF0000"/>
              </a:solidFill>
            </a:rPr>
            <a:t> </a:t>
          </a:r>
          <a:r>
            <a:rPr lang="ja-JP" altLang="en-US" sz="1100" b="0" i="0" u="none" strike="noStrike">
              <a:solidFill>
                <a:srgbClr val="FF0000"/>
              </a:solidFill>
              <a:effectLst/>
              <a:latin typeface="+mn-lt"/>
              <a:ea typeface="+mn-ea"/>
              <a:cs typeface="+mn-cs"/>
            </a:rPr>
            <a:t>　</a:t>
          </a:r>
          <a:r>
            <a:rPr lang="ja-JP" altLang="en-US">
              <a:solidFill>
                <a:srgbClr val="FF0000"/>
              </a:solidFill>
            </a:rPr>
            <a:t> </a:t>
          </a:r>
          <a:r>
            <a:rPr lang="ja-JP" altLang="en-US" sz="1100" b="0" i="0" u="none" strike="noStrike">
              <a:solidFill>
                <a:srgbClr val="FF0000"/>
              </a:solidFill>
              <a:effectLst/>
              <a:latin typeface="+mn-lt"/>
              <a:ea typeface="+mn-ea"/>
              <a:cs typeface="+mn-cs"/>
            </a:rPr>
            <a:t>　</a:t>
          </a:r>
          <a:r>
            <a:rPr lang="ja-JP" altLang="en-US">
              <a:solidFill>
                <a:srgbClr val="FF0000"/>
              </a:solidFill>
            </a:rPr>
            <a:t> </a:t>
          </a:r>
          <a:r>
            <a:rPr lang="ja-JP" altLang="en-US" sz="1100" b="0" i="0" u="none" strike="noStrike">
              <a:solidFill>
                <a:srgbClr val="FF0000"/>
              </a:solidFill>
              <a:effectLst/>
              <a:latin typeface="+mn-lt"/>
              <a:ea typeface="+mn-ea"/>
              <a:cs typeface="+mn-cs"/>
            </a:rPr>
            <a:t>　</a:t>
          </a:r>
          <a:r>
            <a:rPr lang="ja-JP" altLang="en-US">
              <a:solidFill>
                <a:srgbClr val="FF0000"/>
              </a:solidFill>
            </a:rPr>
            <a:t> </a:t>
          </a:r>
          <a:r>
            <a:rPr lang="ja-JP" altLang="en-US" sz="1100" b="0" i="0" u="none" strike="noStrike">
              <a:solidFill>
                <a:srgbClr val="FF0000"/>
              </a:solidFill>
              <a:effectLst/>
              <a:latin typeface="+mn-lt"/>
              <a:ea typeface="+mn-ea"/>
              <a:cs typeface="+mn-cs"/>
            </a:rPr>
            <a:t>　</a:t>
          </a:r>
          <a:r>
            <a:rPr lang="ja-JP" altLang="en-US">
              <a:solidFill>
                <a:srgbClr val="FF0000"/>
              </a:solidFill>
            </a:rPr>
            <a:t> </a:t>
          </a:r>
          <a:r>
            <a:rPr lang="ja-JP" altLang="en-US" sz="1100" b="0" i="0" u="none" strike="noStrike">
              <a:solidFill>
                <a:srgbClr val="FF0000"/>
              </a:solidFill>
              <a:effectLst/>
              <a:latin typeface="+mn-lt"/>
              <a:ea typeface="+mn-ea"/>
              <a:cs typeface="+mn-cs"/>
            </a:rPr>
            <a:t>　</a:t>
          </a:r>
          <a:r>
            <a:rPr lang="ja-JP" altLang="en-US">
              <a:solidFill>
                <a:srgbClr val="FF0000"/>
              </a:solidFill>
            </a:rPr>
            <a:t> </a:t>
          </a:r>
          <a:r>
            <a:rPr lang="ja-JP" altLang="en-US" sz="1100" b="0" i="0" u="none" strike="noStrike">
              <a:solidFill>
                <a:srgbClr val="FF0000"/>
              </a:solidFill>
              <a:effectLst/>
              <a:latin typeface="+mn-lt"/>
              <a:ea typeface="+mn-ea"/>
              <a:cs typeface="+mn-cs"/>
            </a:rPr>
            <a:t>　</a:t>
          </a:r>
          <a:r>
            <a:rPr lang="ja-JP" altLang="en-US">
              <a:solidFill>
                <a:srgbClr val="FF0000"/>
              </a:solidFill>
            </a:rPr>
            <a:t> </a:t>
          </a:r>
          <a:r>
            <a:rPr lang="ja-JP" altLang="en-US" sz="1100" b="0" i="0" u="none" strike="noStrike">
              <a:solidFill>
                <a:srgbClr val="FF0000"/>
              </a:solidFill>
              <a:effectLst/>
              <a:latin typeface="+mn-lt"/>
              <a:ea typeface="+mn-ea"/>
              <a:cs typeface="+mn-cs"/>
            </a:rPr>
            <a:t>      </a:t>
          </a:r>
          <a:endParaRPr lang="en-US" altLang="ja-JP" sz="1100" b="0" i="0" u="none" strike="noStrike">
            <a:solidFill>
              <a:srgbClr val="FF0000"/>
            </a:solidFill>
            <a:effectLst/>
            <a:latin typeface="+mn-lt"/>
            <a:ea typeface="+mn-ea"/>
            <a:cs typeface="+mn-cs"/>
          </a:endParaRPr>
        </a:p>
        <a:p>
          <a:r>
            <a:rPr lang="ja-JP" altLang="en-US" sz="1100" b="0" i="0" u="none" strike="noStrike">
              <a:solidFill>
                <a:srgbClr val="FF0000"/>
              </a:solidFill>
              <a:effectLst/>
              <a:latin typeface="+mn-lt"/>
              <a:ea typeface="+mn-ea"/>
              <a:cs typeface="+mn-cs"/>
            </a:rPr>
            <a:t>→円換算の請求書を発行すると手数料を含むことが多いため、現地通貨額の請求書</a:t>
          </a:r>
          <a:r>
            <a:rPr lang="ja-JP" altLang="en-US">
              <a:solidFill>
                <a:srgbClr val="FF0000"/>
              </a:solidFill>
            </a:rPr>
            <a:t> </a:t>
          </a:r>
          <a:r>
            <a:rPr lang="ja-JP" altLang="en-US" sz="1100" b="0" i="0" u="none" strike="noStrike">
              <a:solidFill>
                <a:srgbClr val="FF0000"/>
              </a:solidFill>
              <a:effectLst/>
              <a:latin typeface="+mn-lt"/>
              <a:ea typeface="+mn-ea"/>
              <a:cs typeface="+mn-cs"/>
            </a:rPr>
            <a:t>　</a:t>
          </a:r>
          <a:r>
            <a:rPr lang="ja-JP" altLang="en-US">
              <a:solidFill>
                <a:srgbClr val="FF0000"/>
              </a:solidFill>
            </a:rPr>
            <a:t> </a:t>
          </a:r>
          <a:r>
            <a:rPr lang="ja-JP" altLang="en-US" sz="1100" b="0" i="0" u="none" strike="noStrike">
              <a:solidFill>
                <a:srgbClr val="FF0000"/>
              </a:solidFill>
              <a:effectLst/>
              <a:latin typeface="+mn-lt"/>
              <a:ea typeface="+mn-ea"/>
              <a:cs typeface="+mn-cs"/>
            </a:rPr>
            <a:t>　</a:t>
          </a:r>
          <a:r>
            <a:rPr lang="ja-JP" altLang="en-US">
              <a:solidFill>
                <a:srgbClr val="FF0000"/>
              </a:solidFill>
            </a:rPr>
            <a:t> </a:t>
          </a:r>
          <a:r>
            <a:rPr lang="ja-JP" altLang="en-US" sz="1100" b="0" i="0" u="none" strike="noStrike">
              <a:solidFill>
                <a:srgbClr val="FF0000"/>
              </a:solidFill>
              <a:effectLst/>
              <a:latin typeface="+mn-lt"/>
              <a:ea typeface="+mn-ea"/>
              <a:cs typeface="+mn-cs"/>
            </a:rPr>
            <a:t>　</a:t>
          </a:r>
          <a:r>
            <a:rPr lang="ja-JP" altLang="en-US">
              <a:solidFill>
                <a:srgbClr val="FF0000"/>
              </a:solidFill>
            </a:rPr>
            <a:t> </a:t>
          </a:r>
          <a:r>
            <a:rPr lang="ja-JP" altLang="en-US" sz="1100" b="0" i="0" u="none" strike="noStrike">
              <a:solidFill>
                <a:srgbClr val="FF0000"/>
              </a:solidFill>
              <a:effectLst/>
              <a:latin typeface="+mn-lt"/>
              <a:ea typeface="+mn-ea"/>
              <a:cs typeface="+mn-cs"/>
            </a:rPr>
            <a:t>　</a:t>
          </a:r>
          <a:r>
            <a:rPr lang="ja-JP" altLang="en-US">
              <a:solidFill>
                <a:srgbClr val="FF0000"/>
              </a:solidFill>
            </a:rPr>
            <a:t> </a:t>
          </a:r>
          <a:r>
            <a:rPr lang="ja-JP" altLang="en-US" sz="1100" b="0" i="0" u="none" strike="noStrike">
              <a:solidFill>
                <a:srgbClr val="FF0000"/>
              </a:solidFill>
              <a:effectLst/>
              <a:latin typeface="+mn-lt"/>
              <a:ea typeface="+mn-ea"/>
              <a:cs typeface="+mn-cs"/>
            </a:rPr>
            <a:t>　</a:t>
          </a:r>
          <a:r>
            <a:rPr lang="ja-JP" altLang="en-US">
              <a:solidFill>
                <a:srgbClr val="FF0000"/>
              </a:solidFill>
            </a:rPr>
            <a:t> </a:t>
          </a:r>
          <a:r>
            <a:rPr lang="ja-JP" altLang="en-US" sz="1100" b="0" i="0" u="none" strike="noStrike">
              <a:solidFill>
                <a:srgbClr val="FF0000"/>
              </a:solidFill>
              <a:effectLst/>
              <a:latin typeface="+mn-lt"/>
              <a:ea typeface="+mn-ea"/>
              <a:cs typeface="+mn-cs"/>
            </a:rPr>
            <a:t>　</a:t>
          </a:r>
          <a:r>
            <a:rPr lang="ja-JP" altLang="en-US">
              <a:solidFill>
                <a:srgbClr val="FF0000"/>
              </a:solidFill>
            </a:rPr>
            <a:t> </a:t>
          </a:r>
          <a:r>
            <a:rPr lang="ja-JP" altLang="en-US" sz="1100" b="0" i="0" u="none" strike="noStrike">
              <a:solidFill>
                <a:srgbClr val="FF0000"/>
              </a:solidFill>
              <a:effectLst/>
              <a:latin typeface="+mn-lt"/>
              <a:ea typeface="+mn-ea"/>
              <a:cs typeface="+mn-cs"/>
            </a:rPr>
            <a:t>　</a:t>
          </a:r>
          <a:r>
            <a:rPr lang="ja-JP" altLang="en-US">
              <a:solidFill>
                <a:srgbClr val="FF0000"/>
              </a:solidFill>
            </a:rPr>
            <a:t> </a:t>
          </a:r>
          <a:r>
            <a:rPr lang="ja-JP" altLang="en-US" sz="1100" b="0" i="0" u="none" strike="noStrike">
              <a:solidFill>
                <a:srgbClr val="FF0000"/>
              </a:solidFill>
              <a:effectLst/>
              <a:latin typeface="+mn-lt"/>
              <a:ea typeface="+mn-ea"/>
              <a:cs typeface="+mn-cs"/>
            </a:rPr>
            <a:t>　</a:t>
          </a:r>
          <a:r>
            <a:rPr lang="ja-JP" altLang="en-US">
              <a:solidFill>
                <a:srgbClr val="FF0000"/>
              </a:solidFill>
            </a:rPr>
            <a:t> </a:t>
          </a:r>
          <a:r>
            <a:rPr lang="ja-JP" altLang="en-US" sz="1100" b="0" i="0" u="none" strike="noStrike">
              <a:solidFill>
                <a:srgbClr val="FF0000"/>
              </a:solidFill>
              <a:effectLst/>
              <a:latin typeface="+mn-lt"/>
              <a:ea typeface="+mn-ea"/>
              <a:cs typeface="+mn-cs"/>
            </a:rPr>
            <a:t>　</a:t>
          </a:r>
          <a:r>
            <a:rPr lang="ja-JP" altLang="en-US">
              <a:solidFill>
                <a:srgbClr val="FF0000"/>
              </a:solidFill>
            </a:rPr>
            <a:t> </a:t>
          </a:r>
          <a:r>
            <a:rPr lang="ja-JP" altLang="en-US" sz="1100" b="0" i="0" u="none" strike="noStrike">
              <a:solidFill>
                <a:srgbClr val="FF0000"/>
              </a:solidFill>
              <a:effectLst/>
              <a:latin typeface="+mn-lt"/>
              <a:ea typeface="+mn-ea"/>
              <a:cs typeface="+mn-cs"/>
            </a:rPr>
            <a:t>　</a:t>
          </a:r>
          <a:r>
            <a:rPr lang="ja-JP" altLang="en-US">
              <a:solidFill>
                <a:srgbClr val="FF0000"/>
              </a:solidFill>
            </a:rPr>
            <a:t> </a:t>
          </a:r>
          <a:r>
            <a:rPr lang="ja-JP" altLang="en-US" sz="1100" b="0" i="0" u="none" strike="noStrike">
              <a:solidFill>
                <a:srgbClr val="FF0000"/>
              </a:solidFill>
              <a:effectLst/>
              <a:latin typeface="+mn-lt"/>
              <a:ea typeface="+mn-ea"/>
              <a:cs typeface="+mn-cs"/>
            </a:rPr>
            <a:t>　</a:t>
          </a:r>
          <a:r>
            <a:rPr lang="ja-JP" altLang="en-US">
              <a:solidFill>
                <a:srgbClr val="FF0000"/>
              </a:solidFill>
            </a:rPr>
            <a:t> </a:t>
          </a:r>
          <a:r>
            <a:rPr lang="ja-JP" altLang="en-US" sz="1100" b="0" i="0" u="none" strike="noStrike">
              <a:solidFill>
                <a:srgbClr val="FF0000"/>
              </a:solidFill>
              <a:effectLst/>
              <a:latin typeface="+mn-lt"/>
              <a:ea typeface="+mn-ea"/>
              <a:cs typeface="+mn-cs"/>
            </a:rPr>
            <a:t>        で申請することを強くお勧めします。</a:t>
          </a:r>
          <a:r>
            <a:rPr lang="ja-JP" altLang="en-US">
              <a:solidFill>
                <a:srgbClr val="FF0000"/>
              </a:solidFill>
            </a:rPr>
            <a:t> </a:t>
          </a: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108858</xdr:colOff>
      <xdr:row>0</xdr:row>
      <xdr:rowOff>13608</xdr:rowOff>
    </xdr:from>
    <xdr:to>
      <xdr:col>31</xdr:col>
      <xdr:colOff>122465</xdr:colOff>
      <xdr:row>1</xdr:row>
      <xdr:rowOff>0</xdr:rowOff>
    </xdr:to>
    <xdr:sp macro="" textlink="">
      <xdr:nvSpPr>
        <xdr:cNvPr id="2" name="テキスト ボックス 1"/>
        <xdr:cNvSpPr txBox="1"/>
      </xdr:nvSpPr>
      <xdr:spPr>
        <a:xfrm>
          <a:off x="6157233" y="13608"/>
          <a:ext cx="213632" cy="138792"/>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twoCellAnchor>
    <xdr:from>
      <xdr:col>0</xdr:col>
      <xdr:colOff>133350</xdr:colOff>
      <xdr:row>33</xdr:row>
      <xdr:rowOff>97845</xdr:rowOff>
    </xdr:from>
    <xdr:to>
      <xdr:col>30</xdr:col>
      <xdr:colOff>133350</xdr:colOff>
      <xdr:row>56</xdr:row>
      <xdr:rowOff>47624</xdr:rowOff>
    </xdr:to>
    <xdr:sp macro="" textlink="">
      <xdr:nvSpPr>
        <xdr:cNvPr id="3" name="テキスト ボックス 2"/>
        <xdr:cNvSpPr txBox="1"/>
      </xdr:nvSpPr>
      <xdr:spPr>
        <a:xfrm>
          <a:off x="133350" y="6060495"/>
          <a:ext cx="6048375" cy="3454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提出が必要な例</a:t>
          </a:r>
          <a:r>
            <a:rPr lang="en-US" altLang="ja-JP" sz="1100" b="0" i="0" u="none" strike="noStrike">
              <a:solidFill>
                <a:schemeClr val="dk1"/>
              </a:solidFill>
              <a:effectLst/>
              <a:latin typeface="+mn-lt"/>
              <a:ea typeface="+mn-ea"/>
              <a:cs typeface="+mn-cs"/>
            </a:rPr>
            <a:t>】</a:t>
          </a:r>
          <a:r>
            <a:rPr lang="ja-JP" altLang="en-US"/>
            <a:t> </a:t>
          </a:r>
          <a:r>
            <a:rPr lang="ja-JP" altLang="en-US" sz="1100" b="0" i="0" u="none" strike="noStrike">
              <a:solidFill>
                <a:schemeClr val="dk1"/>
              </a:solidFill>
              <a:effectLst/>
              <a:latin typeface="+mn-lt"/>
              <a:ea typeface="+mn-ea"/>
              <a:cs typeface="+mn-cs"/>
            </a:rPr>
            <a:t>　</a:t>
          </a:r>
          <a:r>
            <a:rPr lang="ja-JP" altLang="en-US"/>
            <a:t> </a:t>
          </a:r>
          <a:endParaRPr lang="en-US" altLang="ja-JP"/>
        </a:p>
        <a:p>
          <a:r>
            <a:rPr lang="ja-JP" altLang="en-US" sz="1100" b="0" i="0" u="none" strike="noStrike">
              <a:solidFill>
                <a:schemeClr val="dk1"/>
              </a:solidFill>
              <a:effectLst/>
              <a:latin typeface="+mn-lt"/>
              <a:ea typeface="+mn-ea"/>
              <a:cs typeface="+mn-cs"/>
            </a:rPr>
            <a:t>・機構以外の団体から奨学金を受給する場合</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lang="en-US" altLang="ja-JP"/>
        </a:p>
        <a:p>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TA</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RA</a:t>
          </a:r>
          <a:r>
            <a:rPr lang="ja-JP" altLang="en-US" sz="1100" b="0" i="0" u="none" strike="noStrike">
              <a:solidFill>
                <a:schemeClr val="dk1"/>
              </a:solidFill>
              <a:effectLst/>
              <a:latin typeface="+mn-lt"/>
              <a:ea typeface="+mn-ea"/>
              <a:cs typeface="+mn-cs"/>
            </a:rPr>
            <a:t>、成績優秀などにより留学先大学・機関から奨学金を受給する場合などでその全額を機構に支給申請する授業料から差引かない場合は提出が必要です。</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lang="en-US" altLang="ja-JP"/>
        </a:p>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授業料についての記載があるかどうかに関わらず、該当の場合には提出してください。</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添付する資料</a:t>
          </a:r>
          <a:r>
            <a:rPr lang="en-US" altLang="ja-JP" sz="1100" b="0" i="0" u="none" strike="noStrike">
              <a:solidFill>
                <a:schemeClr val="dk1"/>
              </a:solidFill>
              <a:effectLst/>
              <a:latin typeface="+mn-lt"/>
              <a:ea typeface="+mn-ea"/>
              <a:cs typeface="+mn-cs"/>
            </a:rPr>
            <a:t>】</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① 派遣学生の氏名の記載がある</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lang="en-US" altLang="ja-JP"/>
        </a:p>
        <a:p>
          <a:r>
            <a:rPr lang="ja-JP" altLang="en-US" sz="1100" b="0" i="0" u="none" strike="noStrike">
              <a:solidFill>
                <a:schemeClr val="dk1"/>
              </a:solidFill>
              <a:effectLst/>
              <a:latin typeface="+mn-lt"/>
              <a:ea typeface="+mn-ea"/>
              <a:cs typeface="+mn-cs"/>
            </a:rPr>
            <a:t>② 支給団体の名前が確認できる</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③ 奨学金の内容・対象期間が確認できる契約書などの関連書類をすべて添付してください。</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lang="en-US" altLang="ja-JP"/>
        </a:p>
        <a:p>
          <a:r>
            <a:rPr lang="ja-JP" altLang="en-US" sz="1100" b="0" i="0" u="none" strike="noStrike">
              <a:solidFill>
                <a:schemeClr val="dk1"/>
              </a:solidFill>
              <a:effectLst/>
              <a:latin typeface="+mn-lt"/>
              <a:ea typeface="+mn-ea"/>
              <a:cs typeface="+mn-cs"/>
            </a:rPr>
            <a:t>④ 授業料についての記載がある場合は、ハイライトして和訳をしてください。</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lang="en-US" altLang="ja-JP"/>
        </a:p>
        <a:p>
          <a:r>
            <a:rPr lang="ja-JP" altLang="en-US" sz="1100" b="0" i="0" u="none" strike="noStrike">
              <a:solidFill>
                <a:schemeClr val="dk1"/>
              </a:solidFill>
              <a:effectLst/>
              <a:latin typeface="+mn-lt"/>
              <a:ea typeface="+mn-ea"/>
              <a:cs typeface="+mn-cs"/>
            </a:rPr>
            <a:t>⑤ 機構以外からの受給額などについて、様式</a:t>
          </a:r>
          <a:r>
            <a:rPr lang="en-US" altLang="ja-JP" sz="1100" b="0" i="0" u="none" strike="noStrike">
              <a:solidFill>
                <a:schemeClr val="dk1"/>
              </a:solidFill>
              <a:effectLst/>
              <a:latin typeface="+mn-lt"/>
              <a:ea typeface="+mn-ea"/>
              <a:cs typeface="+mn-cs"/>
            </a:rPr>
            <a:t>4-2</a:t>
          </a:r>
          <a:r>
            <a:rPr lang="ja-JP" altLang="en-US" sz="1100" b="0" i="0" u="none" strike="noStrike">
              <a:solidFill>
                <a:schemeClr val="dk1"/>
              </a:solidFill>
              <a:effectLst/>
              <a:latin typeface="+mn-lt"/>
              <a:ea typeface="+mn-ea"/>
              <a:cs typeface="+mn-cs"/>
            </a:rPr>
            <a:t>（請求書）の記載と異なる金額を差し引く場合には、簡単な計算式を様式</a:t>
          </a:r>
          <a:r>
            <a:rPr lang="en-US" altLang="ja-JP" sz="1100" b="0" i="0" u="none" strike="noStrike">
              <a:solidFill>
                <a:schemeClr val="dk1"/>
              </a:solidFill>
              <a:effectLst/>
              <a:latin typeface="+mn-lt"/>
              <a:ea typeface="+mn-ea"/>
              <a:cs typeface="+mn-cs"/>
            </a:rPr>
            <a:t>4-1  </a:t>
          </a:r>
          <a:r>
            <a:rPr lang="ja-JP" altLang="en-US" sz="1100" b="0" i="0" u="none" strike="noStrike">
              <a:solidFill>
                <a:schemeClr val="dk1"/>
              </a:solidFill>
              <a:effectLst/>
              <a:latin typeface="+mn-lt"/>
              <a:ea typeface="+mn-ea"/>
              <a:cs typeface="+mn-cs"/>
            </a:rPr>
            <a:t>「４．</a:t>
          </a:r>
          <a:r>
            <a:rPr lang="en-US" altLang="ja-JP" sz="1100" b="0" i="0" u="none" strike="noStrike">
              <a:solidFill>
                <a:schemeClr val="dk1"/>
              </a:solidFill>
              <a:effectLst/>
              <a:latin typeface="+mn-lt"/>
              <a:ea typeface="+mn-ea"/>
              <a:cs typeface="+mn-cs"/>
            </a:rPr>
            <a:t>2021</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2022</a:t>
          </a:r>
          <a:r>
            <a:rPr lang="ja-JP" altLang="en-US" sz="1100" b="0" i="0" u="none" strike="noStrike">
              <a:solidFill>
                <a:schemeClr val="dk1"/>
              </a:solidFill>
              <a:effectLst/>
              <a:latin typeface="+mn-lt"/>
              <a:ea typeface="+mn-ea"/>
              <a:cs typeface="+mn-cs"/>
            </a:rPr>
            <a:t>学年の支給額」の「備考」欄に記入してしてください。</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lang="ja-JP" altLang="en-US"/>
            <a:t> </a:t>
          </a: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108858</xdr:colOff>
      <xdr:row>0</xdr:row>
      <xdr:rowOff>13608</xdr:rowOff>
    </xdr:from>
    <xdr:to>
      <xdr:col>31</xdr:col>
      <xdr:colOff>122465</xdr:colOff>
      <xdr:row>1</xdr:row>
      <xdr:rowOff>0</xdr:rowOff>
    </xdr:to>
    <xdr:sp macro="" textlink="">
      <xdr:nvSpPr>
        <xdr:cNvPr id="2" name="テキスト ボックス 1"/>
        <xdr:cNvSpPr txBox="1"/>
      </xdr:nvSpPr>
      <xdr:spPr>
        <a:xfrm>
          <a:off x="6157233" y="13608"/>
          <a:ext cx="213632" cy="138792"/>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twoCellAnchor>
    <xdr:from>
      <xdr:col>0</xdr:col>
      <xdr:colOff>122094</xdr:colOff>
      <xdr:row>30</xdr:row>
      <xdr:rowOff>21646</xdr:rowOff>
    </xdr:from>
    <xdr:to>
      <xdr:col>30</xdr:col>
      <xdr:colOff>122094</xdr:colOff>
      <xdr:row>56</xdr:row>
      <xdr:rowOff>64943</xdr:rowOff>
    </xdr:to>
    <xdr:sp macro="" textlink="">
      <xdr:nvSpPr>
        <xdr:cNvPr id="3" name="テキスト ボックス 2"/>
        <xdr:cNvSpPr txBox="1"/>
      </xdr:nvSpPr>
      <xdr:spPr>
        <a:xfrm>
          <a:off x="122094" y="5393746"/>
          <a:ext cx="6048375" cy="40056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以下を必ず確認し、請求書の該当箇所にハイライトをしてください。</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lang="en-US" altLang="ja-JP"/>
        </a:p>
        <a:p>
          <a:r>
            <a:rPr lang="ja-JP" altLang="en-US" sz="1100" b="1" i="0" u="none" strike="noStrike">
              <a:solidFill>
                <a:schemeClr val="dk1"/>
              </a:solidFill>
              <a:effectLst/>
              <a:latin typeface="+mn-lt"/>
              <a:ea typeface="+mn-ea"/>
              <a:cs typeface="+mn-cs"/>
            </a:rPr>
            <a:t>領収書確認項目</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lang="en-US" altLang="ja-JP"/>
        </a:p>
        <a:p>
          <a:r>
            <a:rPr lang="ja-JP" altLang="en-US" sz="1100" b="1" i="0" u="none" strike="noStrike">
              <a:solidFill>
                <a:schemeClr val="dk1"/>
              </a:solidFill>
              <a:effectLst/>
              <a:latin typeface="+mn-lt"/>
              <a:ea typeface="+mn-ea"/>
              <a:cs typeface="+mn-cs"/>
            </a:rPr>
            <a:t>① 留学先大学が発行したものである</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→レターヘッド、担当者名・サイン、学校印などで、留学先大学名が確認できる。</a:t>
          </a:r>
          <a:r>
            <a:rPr lang="ja-JP" altLang="en-US"/>
            <a:t> </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 →学期</a:t>
          </a:r>
          <a:r>
            <a:rPr lang="ja-JP" altLang="en-US" sz="1100" b="0" i="0">
              <a:solidFill>
                <a:schemeClr val="dk1"/>
              </a:solidFill>
              <a:effectLst/>
              <a:latin typeface="+mn-lt"/>
              <a:ea typeface="+mn-ea"/>
              <a:cs typeface="+mn-cs"/>
            </a:rPr>
            <a:t>ごと</a:t>
          </a:r>
          <a:r>
            <a:rPr lang="ja-JP" altLang="ja-JP" sz="1100" b="0" i="0">
              <a:solidFill>
                <a:schemeClr val="dk1"/>
              </a:solidFill>
              <a:effectLst/>
              <a:latin typeface="+mn-lt"/>
              <a:ea typeface="+mn-ea"/>
              <a:cs typeface="+mn-cs"/>
            </a:rPr>
            <a:t>に請求される場合、何年度のどの学期にかかる</a:t>
          </a:r>
          <a:r>
            <a:rPr lang="ja-JP" altLang="en-US" sz="1100" b="0" i="0">
              <a:solidFill>
                <a:schemeClr val="dk1"/>
              </a:solidFill>
              <a:effectLst/>
              <a:latin typeface="+mn-lt"/>
              <a:ea typeface="+mn-ea"/>
              <a:cs typeface="+mn-cs"/>
            </a:rPr>
            <a:t>領収書</a:t>
          </a:r>
          <a:r>
            <a:rPr lang="ja-JP" altLang="ja-JP" sz="1100" b="0" i="0">
              <a:solidFill>
                <a:schemeClr val="dk1"/>
              </a:solidFill>
              <a:effectLst/>
              <a:latin typeface="+mn-lt"/>
              <a:ea typeface="+mn-ea"/>
              <a:cs typeface="+mn-cs"/>
            </a:rPr>
            <a:t>であるか確認できる。</a:t>
          </a:r>
          <a:endParaRPr lang="ja-JP" altLang="ja-JP">
            <a:effectLst/>
          </a:endParaRPr>
        </a:p>
        <a:p>
          <a:r>
            <a:rPr lang="ja-JP" altLang="en-US" sz="1100" b="1" i="0" u="none" strike="noStrike">
              <a:solidFill>
                <a:schemeClr val="dk1"/>
              </a:solidFill>
              <a:effectLst/>
              <a:latin typeface="+mn-lt"/>
              <a:ea typeface="+mn-ea"/>
              <a:cs typeface="+mn-cs"/>
            </a:rPr>
            <a:t>② 正式な領収書である</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→領収書が発行されない場合、最終的な支払額を示した書類を提出してください。</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sz="1100" b="0" i="0" u="none" strike="noStrike">
              <a:solidFill>
                <a:schemeClr val="tx1"/>
              </a:solidFill>
              <a:effectLst/>
              <a:latin typeface="+mn-lt"/>
              <a:ea typeface="+mn-ea"/>
              <a:cs typeface="+mn-cs"/>
            </a:rPr>
            <a:t>→この場合、請求書（様式</a:t>
          </a:r>
          <a:r>
            <a:rPr lang="en-US" altLang="ja-JP" sz="1100" b="0" i="0" u="none" strike="noStrike">
              <a:solidFill>
                <a:schemeClr val="tx1"/>
              </a:solidFill>
              <a:effectLst/>
              <a:latin typeface="+mn-lt"/>
              <a:ea typeface="+mn-ea"/>
              <a:cs typeface="+mn-cs"/>
            </a:rPr>
            <a:t>4-2</a:t>
          </a:r>
          <a:r>
            <a:rPr lang="ja-JP" altLang="en-US" sz="1100" b="0" i="0" u="none" strike="noStrike">
              <a:solidFill>
                <a:schemeClr val="tx1"/>
              </a:solidFill>
              <a:effectLst/>
              <a:latin typeface="+mn-lt"/>
              <a:ea typeface="+mn-ea"/>
              <a:cs typeface="+mn-cs"/>
            </a:rPr>
            <a:t>）と同じでも構いません。</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1" i="0" u="none" strike="noStrike">
              <a:solidFill>
                <a:schemeClr val="tx1"/>
              </a:solidFill>
              <a:effectLst/>
              <a:latin typeface="+mn-lt"/>
              <a:ea typeface="+mn-ea"/>
              <a:cs typeface="+mn-cs"/>
            </a:rPr>
            <a:t>③ 申請者（派遣学生）宛ての領収書である（氏名の記載がある）</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1" i="0" u="none" strike="noStrike">
              <a:solidFill>
                <a:schemeClr val="tx1"/>
              </a:solidFill>
              <a:effectLst/>
              <a:latin typeface="+mn-lt"/>
              <a:ea typeface="+mn-ea"/>
              <a:cs typeface="+mn-cs"/>
            </a:rPr>
            <a:t>④本制度の支給対象が請求書の内訳（費目）で確認できる</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endParaRPr lang="en-US" altLang="ja-JP" sz="1100" b="0" i="0" u="none" strike="noStrike">
            <a:solidFill>
              <a:schemeClr val="tx1"/>
            </a:solidFill>
            <a:effectLst/>
            <a:latin typeface="+mn-lt"/>
            <a:ea typeface="+mn-ea"/>
            <a:cs typeface="+mn-cs"/>
          </a:endParaRPr>
        </a:p>
        <a:p>
          <a:r>
            <a:rPr lang="ja-JP" altLang="en-US" sz="1100" b="0" i="0" u="none" strike="noStrike">
              <a:solidFill>
                <a:schemeClr val="tx1"/>
              </a:solidFill>
              <a:effectLst/>
              <a:latin typeface="+mn-lt"/>
              <a:ea typeface="+mn-ea"/>
              <a:cs typeface="+mn-cs"/>
            </a:rPr>
            <a:t>→本制度の支給対象であることが確認できるよう、費目（</a:t>
          </a:r>
          <a:r>
            <a:rPr lang="en-US" altLang="ja-JP" sz="1100" b="0" i="0" u="none" strike="noStrike">
              <a:solidFill>
                <a:schemeClr val="tx1"/>
              </a:solidFill>
              <a:effectLst/>
              <a:latin typeface="+mn-lt"/>
              <a:ea typeface="+mn-ea"/>
              <a:cs typeface="+mn-cs"/>
            </a:rPr>
            <a:t>Tuition</a:t>
          </a:r>
          <a:r>
            <a:rPr lang="ja-JP" altLang="en-US" sz="1100" b="0" i="0" u="none" strike="noStrike">
              <a:solidFill>
                <a:schemeClr val="tx1"/>
              </a:solidFill>
              <a:effectLst/>
              <a:latin typeface="+mn-lt"/>
              <a:ea typeface="+mn-ea"/>
              <a:cs typeface="+mn-cs"/>
            </a:rPr>
            <a:t>など）にハイライトし</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てください。費目が明記されていない書類は受理できません。</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endParaRPr lang="en-US" altLang="ja-JP" sz="1100" b="0" i="0" u="none" strike="noStrike">
            <a:solidFill>
              <a:schemeClr val="tx1"/>
            </a:solidFill>
            <a:effectLst/>
            <a:latin typeface="+mn-lt"/>
            <a:ea typeface="+mn-ea"/>
            <a:cs typeface="+mn-cs"/>
          </a:endParaRPr>
        </a:p>
        <a:p>
          <a:r>
            <a:rPr lang="ja-JP" altLang="en-US" sz="1100" b="0" i="0" u="none" strike="noStrike">
              <a:solidFill>
                <a:schemeClr val="tx1"/>
              </a:solidFill>
              <a:effectLst/>
              <a:latin typeface="+mn-lt"/>
              <a:ea typeface="+mn-ea"/>
              <a:cs typeface="+mn-cs"/>
            </a:rPr>
            <a:t>→留学先大学や他の団体から授業料を</a:t>
          </a:r>
          <a:r>
            <a:rPr lang="en-US" altLang="ja-JP" sz="1100" b="0" i="0" u="none" strike="noStrike">
              <a:solidFill>
                <a:schemeClr val="tx1"/>
              </a:solidFill>
              <a:effectLst/>
              <a:latin typeface="+mn-lt"/>
              <a:ea typeface="+mn-ea"/>
              <a:cs typeface="+mn-cs"/>
            </a:rPr>
            <a:t>(</a:t>
          </a:r>
          <a:r>
            <a:rPr lang="ja-JP" altLang="en-US" sz="1100" b="0" i="0" u="none" strike="noStrike">
              <a:solidFill>
                <a:schemeClr val="tx1"/>
              </a:solidFill>
              <a:effectLst/>
              <a:latin typeface="+mn-lt"/>
              <a:ea typeface="+mn-ea"/>
              <a:cs typeface="+mn-cs"/>
            </a:rPr>
            <a:t>一部</a:t>
          </a:r>
          <a:r>
            <a:rPr lang="en-US" altLang="ja-JP" sz="1100" b="0" i="0" u="none" strike="noStrike">
              <a:solidFill>
                <a:schemeClr val="tx1"/>
              </a:solidFill>
              <a:effectLst/>
              <a:latin typeface="+mn-lt"/>
              <a:ea typeface="+mn-ea"/>
              <a:cs typeface="+mn-cs"/>
            </a:rPr>
            <a:t>)</a:t>
          </a:r>
          <a:r>
            <a:rPr lang="ja-JP" altLang="en-US" sz="1100" b="0" i="0" u="none" strike="noStrike">
              <a:solidFill>
                <a:schemeClr val="tx1"/>
              </a:solidFill>
              <a:effectLst/>
              <a:latin typeface="+mn-lt"/>
              <a:ea typeface="+mn-ea"/>
              <a:cs typeface="+mn-cs"/>
            </a:rPr>
            <a:t>免除されていたり、奨学金などとして</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経済的支援を受けている場合は、その部分もハイライトしてください。</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endParaRPr lang="en-US" altLang="ja-JP" sz="1100" b="0" i="0" u="none" strike="noStrike">
            <a:solidFill>
              <a:schemeClr val="tx1"/>
            </a:solidFill>
            <a:effectLst/>
            <a:latin typeface="+mn-lt"/>
            <a:ea typeface="+mn-ea"/>
            <a:cs typeface="+mn-cs"/>
          </a:endParaRPr>
        </a:p>
        <a:p>
          <a:r>
            <a:rPr lang="ja-JP" altLang="en-US" sz="1100" b="0" i="0" u="none" strike="noStrike">
              <a:solidFill>
                <a:schemeClr val="tx1"/>
              </a:solidFill>
              <a:effectLst/>
              <a:latin typeface="+mn-lt"/>
              <a:ea typeface="+mn-ea"/>
              <a:cs typeface="+mn-cs"/>
            </a:rPr>
            <a:t>その全額を機構への授業料支給申請額から差し引かない場合は、詳細を</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様式</a:t>
          </a:r>
          <a:r>
            <a:rPr lang="en-US" altLang="ja-JP" sz="1100" b="0" i="0" u="none" strike="noStrike">
              <a:solidFill>
                <a:schemeClr val="tx1"/>
              </a:solidFill>
              <a:effectLst/>
              <a:latin typeface="+mn-lt"/>
              <a:ea typeface="+mn-ea"/>
              <a:cs typeface="+mn-cs"/>
            </a:rPr>
            <a:t>4-3【</a:t>
          </a:r>
          <a:r>
            <a:rPr lang="ja-JP" altLang="en-US" sz="1100" b="0" i="0" u="none" strike="noStrike">
              <a:solidFill>
                <a:schemeClr val="tx1"/>
              </a:solidFill>
              <a:effectLst/>
              <a:latin typeface="+mn-lt"/>
              <a:ea typeface="+mn-ea"/>
              <a:cs typeface="+mn-cs"/>
            </a:rPr>
            <a:t>機構以外からの奨学金等書類貼付用紙</a:t>
          </a:r>
          <a:r>
            <a:rPr lang="en-US" altLang="ja-JP" sz="1100" b="0" i="0" u="none" strike="noStrike">
              <a:solidFill>
                <a:schemeClr val="tx1"/>
              </a:solidFill>
              <a:effectLst/>
              <a:latin typeface="+mn-lt"/>
              <a:ea typeface="+mn-ea"/>
              <a:cs typeface="+mn-cs"/>
            </a:rPr>
            <a:t>】</a:t>
          </a:r>
          <a:r>
            <a:rPr lang="ja-JP" altLang="en-US" sz="1100" b="0" i="0" u="none" strike="noStrike">
              <a:solidFill>
                <a:schemeClr val="tx1"/>
              </a:solidFill>
              <a:effectLst/>
              <a:latin typeface="+mn-lt"/>
              <a:ea typeface="+mn-ea"/>
              <a:cs typeface="+mn-cs"/>
            </a:rPr>
            <a:t>に添付して提出してください。</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endParaRPr lang="en-US" altLang="ja-JP">
            <a:solidFill>
              <a:schemeClr val="tx1"/>
            </a:solidFill>
          </a:endParaRPr>
        </a:p>
        <a:p>
          <a:r>
            <a:rPr lang="ja-JP" altLang="en-US" sz="1100" b="1" i="0" u="none" strike="noStrike">
              <a:solidFill>
                <a:schemeClr val="tx1"/>
              </a:solidFill>
              <a:effectLst/>
              <a:latin typeface="+mn-lt"/>
              <a:ea typeface="+mn-ea"/>
              <a:cs typeface="+mn-cs"/>
            </a:rPr>
            <a:t>⑤ 留学先大学に支払った金額が機構への請求額と一致することがわかる。</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rgbClr val="FF0000"/>
              </a:solidFill>
            </a:rPr>
            <a:t> </a:t>
          </a:r>
          <a:r>
            <a:rPr lang="ja-JP" altLang="en-US" sz="1100" b="0" i="0" u="none" strike="noStrike">
              <a:solidFill>
                <a:srgbClr val="FF0000"/>
              </a:solidFill>
              <a:effectLst/>
              <a:latin typeface="+mn-lt"/>
              <a:ea typeface="+mn-ea"/>
              <a:cs typeface="+mn-cs"/>
            </a:rPr>
            <a:t>　</a:t>
          </a:r>
          <a:r>
            <a:rPr lang="ja-JP" altLang="en-US">
              <a:solidFill>
                <a:srgbClr val="FF0000"/>
              </a:solidFill>
            </a:rPr>
            <a:t> </a:t>
          </a:r>
          <a:r>
            <a:rPr lang="ja-JP" altLang="en-US" sz="1100" b="0" i="0" u="none" strike="noStrike">
              <a:solidFill>
                <a:srgbClr val="FF0000"/>
              </a:solidFill>
              <a:effectLst/>
              <a:latin typeface="+mn-lt"/>
              <a:ea typeface="+mn-ea"/>
              <a:cs typeface="+mn-cs"/>
            </a:rPr>
            <a:t>　</a:t>
          </a:r>
          <a:r>
            <a:rPr lang="ja-JP" altLang="en-US">
              <a:solidFill>
                <a:srgbClr val="FF0000"/>
              </a:solidFill>
            </a:rPr>
            <a:t> </a:t>
          </a:r>
          <a:r>
            <a:rPr lang="ja-JP" altLang="en-US" sz="1100" b="0" i="0" u="none" strike="noStrike">
              <a:solidFill>
                <a:srgbClr val="FF0000"/>
              </a:solidFill>
              <a:effectLst/>
              <a:latin typeface="+mn-lt"/>
              <a:ea typeface="+mn-ea"/>
              <a:cs typeface="+mn-cs"/>
            </a:rPr>
            <a:t>　</a:t>
          </a:r>
          <a:r>
            <a:rPr lang="ja-JP" altLang="en-US">
              <a:solidFill>
                <a:srgbClr val="FF0000"/>
              </a:solidFill>
            </a:rPr>
            <a:t> </a:t>
          </a:r>
          <a:r>
            <a:rPr lang="ja-JP" altLang="en-US" sz="1100" b="0" i="0" u="none" strike="noStrike">
              <a:solidFill>
                <a:srgbClr val="FF0000"/>
              </a:solidFill>
              <a:effectLst/>
              <a:latin typeface="+mn-lt"/>
              <a:ea typeface="+mn-ea"/>
              <a:cs typeface="+mn-cs"/>
            </a:rPr>
            <a:t>　</a:t>
          </a:r>
          <a:r>
            <a:rPr lang="ja-JP" altLang="en-US">
              <a:solidFill>
                <a:srgbClr val="FF0000"/>
              </a:solidFill>
            </a:rPr>
            <a:t> </a:t>
          </a:r>
          <a:r>
            <a:rPr lang="ja-JP" altLang="en-US" sz="1100" b="0" i="0" u="none" strike="noStrike">
              <a:solidFill>
                <a:srgbClr val="FF0000"/>
              </a:solidFill>
              <a:effectLst/>
              <a:latin typeface="+mn-lt"/>
              <a:ea typeface="+mn-ea"/>
              <a:cs typeface="+mn-cs"/>
            </a:rPr>
            <a:t>　</a:t>
          </a:r>
          <a:r>
            <a:rPr lang="ja-JP" altLang="en-US">
              <a:solidFill>
                <a:srgbClr val="FF0000"/>
              </a:solidFill>
            </a:rPr>
            <a:t> </a:t>
          </a:r>
          <a:r>
            <a:rPr lang="ja-JP" altLang="en-US" sz="1100" b="0" i="0" u="none" strike="noStrike">
              <a:solidFill>
                <a:srgbClr val="FF0000"/>
              </a:solidFill>
              <a:effectLst/>
              <a:latin typeface="+mn-lt"/>
              <a:ea typeface="+mn-ea"/>
              <a:cs typeface="+mn-cs"/>
            </a:rPr>
            <a:t>　</a:t>
          </a:r>
          <a:r>
            <a:rPr lang="ja-JP" altLang="en-US">
              <a:solidFill>
                <a:srgbClr val="FF0000"/>
              </a:solidFill>
            </a:rPr>
            <a:t> </a:t>
          </a:r>
          <a:r>
            <a:rPr lang="ja-JP" altLang="en-US" sz="1100" b="0" i="0" u="none" strike="noStrike">
              <a:solidFill>
                <a:srgbClr val="FF0000"/>
              </a:solidFill>
              <a:effectLst/>
              <a:latin typeface="+mn-lt"/>
              <a:ea typeface="+mn-ea"/>
              <a:cs typeface="+mn-cs"/>
            </a:rPr>
            <a:t>　</a:t>
          </a:r>
          <a:r>
            <a:rPr lang="ja-JP" altLang="en-US">
              <a:solidFill>
                <a:srgbClr val="FF0000"/>
              </a:solidFill>
            </a:rPr>
            <a:t> </a:t>
          </a:r>
          <a:r>
            <a:rPr lang="ja-JP" altLang="en-US" sz="1100" b="0" i="0" u="none" strike="noStrike">
              <a:solidFill>
                <a:srgbClr val="FF0000"/>
              </a:solidFill>
              <a:effectLst/>
              <a:latin typeface="+mn-lt"/>
              <a:ea typeface="+mn-ea"/>
              <a:cs typeface="+mn-cs"/>
            </a:rPr>
            <a:t>　</a:t>
          </a:r>
          <a:r>
            <a:rPr lang="ja-JP" altLang="en-US">
              <a:solidFill>
                <a:srgbClr val="FF0000"/>
              </a:solidFill>
            </a:rPr>
            <a:t> </a:t>
          </a:r>
          <a:r>
            <a:rPr lang="ja-JP" altLang="en-US" sz="1100" b="0" i="0" u="none" strike="noStrike">
              <a:solidFill>
                <a:srgbClr val="FF0000"/>
              </a:solidFill>
              <a:effectLst/>
              <a:latin typeface="+mn-lt"/>
              <a:ea typeface="+mn-ea"/>
              <a:cs typeface="+mn-cs"/>
            </a:rPr>
            <a:t>　</a:t>
          </a:r>
          <a:r>
            <a:rPr lang="ja-JP" altLang="en-US">
              <a:solidFill>
                <a:srgbClr val="FF0000"/>
              </a:solidFill>
            </a:rPr>
            <a:t> </a:t>
          </a:r>
          <a:r>
            <a:rPr lang="ja-JP" altLang="en-US" sz="1100" b="0" i="0" u="none" strike="noStrike">
              <a:solidFill>
                <a:srgbClr val="FF0000"/>
              </a:solidFill>
              <a:effectLst/>
              <a:latin typeface="+mn-lt"/>
              <a:ea typeface="+mn-ea"/>
              <a:cs typeface="+mn-cs"/>
            </a:rPr>
            <a:t>      </a:t>
          </a:r>
          <a:endParaRPr lang="en-US" altLang="ja-JP" sz="1100" b="0" i="0" u="none" strike="noStrike">
            <a:solidFill>
              <a:srgbClr val="FF0000"/>
            </a:solidFill>
            <a:effectLst/>
            <a:latin typeface="+mn-lt"/>
            <a:ea typeface="+mn-ea"/>
            <a:cs typeface="+mn-cs"/>
          </a:endParaRPr>
        </a:p>
        <a:p>
          <a:r>
            <a:rPr lang="ja-JP" altLang="en-US" sz="1100" b="0" i="0" u="none" strike="noStrike">
              <a:solidFill>
                <a:srgbClr val="FF0000"/>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E34"/>
  <sheetViews>
    <sheetView zoomScaleNormal="100" workbookViewId="0"/>
  </sheetViews>
  <sheetFormatPr defaultRowHeight="24" customHeight="1"/>
  <cols>
    <col min="1" max="1" width="8.25" customWidth="1"/>
    <col min="2" max="2" width="14.5" customWidth="1"/>
    <col min="3" max="3" width="19.875" customWidth="1"/>
    <col min="4" max="4" width="20.25" customWidth="1"/>
    <col min="5" max="6" width="17.75" customWidth="1"/>
  </cols>
  <sheetData>
    <row r="1" spans="1:5" ht="24" customHeight="1">
      <c r="A1" s="90" t="s">
        <v>190</v>
      </c>
    </row>
    <row r="2" spans="1:5" ht="49.5" customHeight="1" thickBot="1">
      <c r="A2" s="155" t="s">
        <v>178</v>
      </c>
      <c r="B2" s="155"/>
      <c r="C2" s="155"/>
      <c r="D2" s="155"/>
      <c r="E2" s="155"/>
    </row>
    <row r="3" spans="1:5" ht="24" customHeight="1">
      <c r="A3" s="156"/>
      <c r="B3" s="158" t="s">
        <v>179</v>
      </c>
      <c r="C3" s="158" t="s">
        <v>180</v>
      </c>
      <c r="D3" s="158" t="s">
        <v>181</v>
      </c>
      <c r="E3" s="85" t="s">
        <v>182</v>
      </c>
    </row>
    <row r="4" spans="1:5" ht="24" customHeight="1" thickBot="1">
      <c r="A4" s="157"/>
      <c r="B4" s="159"/>
      <c r="C4" s="159"/>
      <c r="D4" s="159"/>
      <c r="E4" s="86" t="s">
        <v>183</v>
      </c>
    </row>
    <row r="5" spans="1:5" ht="24" customHeight="1" thickBot="1">
      <c r="A5" s="87">
        <v>1</v>
      </c>
      <c r="B5" s="88" t="s">
        <v>101</v>
      </c>
      <c r="C5" s="89" t="s">
        <v>103</v>
      </c>
      <c r="D5" s="89" t="s">
        <v>102</v>
      </c>
      <c r="E5" s="88">
        <v>108</v>
      </c>
    </row>
    <row r="6" spans="1:5" ht="24" customHeight="1" thickBot="1">
      <c r="A6" s="87">
        <v>2</v>
      </c>
      <c r="B6" s="88" t="s">
        <v>104</v>
      </c>
      <c r="C6" s="89" t="s">
        <v>105</v>
      </c>
      <c r="D6" s="89" t="s">
        <v>184</v>
      </c>
      <c r="E6" s="88">
        <v>121</v>
      </c>
    </row>
    <row r="7" spans="1:5" ht="24" customHeight="1" thickBot="1">
      <c r="A7" s="87">
        <v>3</v>
      </c>
      <c r="B7" s="88" t="s">
        <v>106</v>
      </c>
      <c r="C7" s="89" t="s">
        <v>107</v>
      </c>
      <c r="D7" s="89" t="s">
        <v>108</v>
      </c>
      <c r="E7" s="88">
        <v>11</v>
      </c>
    </row>
    <row r="8" spans="1:5" ht="24" customHeight="1" thickBot="1">
      <c r="A8" s="87">
        <v>4</v>
      </c>
      <c r="B8" s="88" t="s">
        <v>109</v>
      </c>
      <c r="C8" s="89" t="s">
        <v>110</v>
      </c>
      <c r="D8" s="89" t="s">
        <v>111</v>
      </c>
      <c r="E8" s="88">
        <v>22</v>
      </c>
    </row>
    <row r="9" spans="1:5" ht="24" customHeight="1" thickBot="1">
      <c r="A9" s="87">
        <v>5</v>
      </c>
      <c r="B9" s="88" t="s">
        <v>112</v>
      </c>
      <c r="C9" s="89" t="s">
        <v>113</v>
      </c>
      <c r="D9" s="89" t="s">
        <v>114</v>
      </c>
      <c r="E9" s="88">
        <v>1.46</v>
      </c>
    </row>
    <row r="10" spans="1:5" ht="24" customHeight="1" thickBot="1">
      <c r="A10" s="87">
        <v>6</v>
      </c>
      <c r="B10" s="88" t="s">
        <v>115</v>
      </c>
      <c r="C10" s="89" t="s">
        <v>116</v>
      </c>
      <c r="D10" s="89" t="s">
        <v>117</v>
      </c>
      <c r="E10" s="88">
        <v>80</v>
      </c>
    </row>
    <row r="11" spans="1:5" ht="24" customHeight="1" thickBot="1">
      <c r="A11" s="87">
        <v>7</v>
      </c>
      <c r="B11" s="88" t="s">
        <v>118</v>
      </c>
      <c r="C11" s="89" t="s">
        <v>119</v>
      </c>
      <c r="D11" s="89" t="s">
        <v>120</v>
      </c>
      <c r="E11" s="88">
        <v>5.07</v>
      </c>
    </row>
    <row r="12" spans="1:5" ht="24" customHeight="1" thickBot="1">
      <c r="A12" s="87">
        <v>8</v>
      </c>
      <c r="B12" s="88" t="s">
        <v>121</v>
      </c>
      <c r="C12" s="89" t="s">
        <v>123</v>
      </c>
      <c r="D12" s="89" t="s">
        <v>122</v>
      </c>
      <c r="E12" s="88">
        <v>31</v>
      </c>
    </row>
    <row r="13" spans="1:5" ht="24" customHeight="1" thickBot="1">
      <c r="A13" s="87">
        <v>9</v>
      </c>
      <c r="B13" s="88" t="s">
        <v>124</v>
      </c>
      <c r="C13" s="89" t="s">
        <v>126</v>
      </c>
      <c r="D13" s="89" t="s">
        <v>125</v>
      </c>
      <c r="E13" s="88">
        <v>137</v>
      </c>
    </row>
    <row r="14" spans="1:5" ht="24" customHeight="1" thickBot="1">
      <c r="A14" s="87">
        <v>10</v>
      </c>
      <c r="B14" s="88" t="s">
        <v>127</v>
      </c>
      <c r="C14" s="89" t="s">
        <v>185</v>
      </c>
      <c r="D14" s="89" t="s">
        <v>128</v>
      </c>
      <c r="E14" s="88">
        <v>15</v>
      </c>
    </row>
    <row r="15" spans="1:5" ht="24" customHeight="1" thickBot="1">
      <c r="A15" s="87">
        <v>11</v>
      </c>
      <c r="B15" s="88" t="s">
        <v>129</v>
      </c>
      <c r="C15" s="89" t="s">
        <v>130</v>
      </c>
      <c r="D15" s="89" t="s">
        <v>131</v>
      </c>
      <c r="E15" s="88">
        <v>113</v>
      </c>
    </row>
    <row r="16" spans="1:5" ht="24" customHeight="1" thickBot="1">
      <c r="A16" s="87">
        <v>12</v>
      </c>
      <c r="B16" s="88" t="s">
        <v>132</v>
      </c>
      <c r="C16" s="89" t="s">
        <v>133</v>
      </c>
      <c r="D16" s="89" t="s">
        <v>134</v>
      </c>
      <c r="E16" s="88">
        <v>1.61</v>
      </c>
    </row>
    <row r="17" spans="1:5" ht="24" customHeight="1" thickBot="1">
      <c r="A17" s="87">
        <v>13</v>
      </c>
      <c r="B17" s="88" t="s">
        <v>135</v>
      </c>
      <c r="C17" s="89" t="s">
        <v>136</v>
      </c>
      <c r="D17" s="89" t="s">
        <v>137</v>
      </c>
      <c r="E17" s="88">
        <v>9.0999999999999998E-2</v>
      </c>
    </row>
    <row r="18" spans="1:5" ht="24" customHeight="1" thickBot="1">
      <c r="A18" s="87">
        <v>14</v>
      </c>
      <c r="B18" s="88" t="s">
        <v>138</v>
      </c>
      <c r="C18" s="89" t="s">
        <v>139</v>
      </c>
      <c r="D18" s="89" t="s">
        <v>140</v>
      </c>
      <c r="E18" s="88">
        <v>73</v>
      </c>
    </row>
    <row r="19" spans="1:5" ht="24" customHeight="1" thickBot="1">
      <c r="A19" s="87">
        <v>15</v>
      </c>
      <c r="B19" s="88" t="s">
        <v>141</v>
      </c>
      <c r="C19" s="89" t="s">
        <v>142</v>
      </c>
      <c r="D19" s="89" t="s">
        <v>143</v>
      </c>
      <c r="E19" s="88">
        <v>11</v>
      </c>
    </row>
    <row r="20" spans="1:5" ht="24" customHeight="1" thickBot="1">
      <c r="A20" s="87">
        <v>16</v>
      </c>
      <c r="B20" s="88" t="s">
        <v>144</v>
      </c>
      <c r="C20" s="89" t="s">
        <v>145</v>
      </c>
      <c r="D20" s="89" t="s">
        <v>146</v>
      </c>
      <c r="E20" s="88">
        <v>16</v>
      </c>
    </row>
    <row r="21" spans="1:5" ht="24" customHeight="1" thickBot="1">
      <c r="A21" s="87">
        <v>17</v>
      </c>
      <c r="B21" s="88" t="s">
        <v>147</v>
      </c>
      <c r="C21" s="89" t="s">
        <v>186</v>
      </c>
      <c r="D21" s="89" t="s">
        <v>148</v>
      </c>
      <c r="E21" s="88">
        <v>14</v>
      </c>
    </row>
    <row r="22" spans="1:5" ht="24" customHeight="1" thickBot="1">
      <c r="A22" s="87">
        <v>18</v>
      </c>
      <c r="B22" s="88" t="s">
        <v>149</v>
      </c>
      <c r="C22" s="89" t="s">
        <v>226</v>
      </c>
      <c r="D22" s="89" t="s">
        <v>150</v>
      </c>
      <c r="E22" s="88">
        <v>26</v>
      </c>
    </row>
    <row r="23" spans="1:5" ht="24" customHeight="1" thickBot="1">
      <c r="A23" s="87">
        <v>19</v>
      </c>
      <c r="B23" s="88" t="s">
        <v>151</v>
      </c>
      <c r="C23" s="89" t="s">
        <v>152</v>
      </c>
      <c r="D23" s="89" t="s">
        <v>153</v>
      </c>
      <c r="E23" s="88">
        <v>1.03</v>
      </c>
    </row>
    <row r="24" spans="1:5" ht="24" customHeight="1" thickBot="1">
      <c r="A24" s="87">
        <v>20</v>
      </c>
      <c r="B24" s="88" t="s">
        <v>154</v>
      </c>
      <c r="C24" s="89" t="s">
        <v>156</v>
      </c>
      <c r="D24" s="89" t="s">
        <v>155</v>
      </c>
      <c r="E24" s="88">
        <v>31</v>
      </c>
    </row>
    <row r="25" spans="1:5" ht="24" customHeight="1" thickBot="1">
      <c r="A25" s="87">
        <v>21</v>
      </c>
      <c r="B25" s="88" t="s">
        <v>157</v>
      </c>
      <c r="C25" s="89" t="s">
        <v>158</v>
      </c>
      <c r="D25" s="89" t="s">
        <v>159</v>
      </c>
      <c r="E25" s="88">
        <v>27</v>
      </c>
    </row>
    <row r="26" spans="1:5" ht="24" customHeight="1" thickBot="1">
      <c r="A26" s="87">
        <v>22</v>
      </c>
      <c r="B26" s="88" t="s">
        <v>160</v>
      </c>
      <c r="C26" s="89" t="s">
        <v>161</v>
      </c>
      <c r="D26" s="89" t="s">
        <v>162</v>
      </c>
      <c r="E26" s="88">
        <v>4.6100000000000003</v>
      </c>
    </row>
    <row r="27" spans="1:5" ht="24" customHeight="1" thickBot="1">
      <c r="A27" s="87">
        <v>23</v>
      </c>
      <c r="B27" s="88" t="s">
        <v>163</v>
      </c>
      <c r="C27" s="89" t="s">
        <v>164</v>
      </c>
      <c r="D27" s="89" t="s">
        <v>165</v>
      </c>
      <c r="E27" s="88">
        <v>0.35</v>
      </c>
    </row>
    <row r="28" spans="1:5" ht="24" customHeight="1" thickBot="1">
      <c r="A28" s="87">
        <v>24</v>
      </c>
      <c r="B28" s="88" t="s">
        <v>166</v>
      </c>
      <c r="C28" s="89" t="s">
        <v>167</v>
      </c>
      <c r="D28" s="89" t="s">
        <v>168</v>
      </c>
      <c r="E28" s="88">
        <v>25</v>
      </c>
    </row>
    <row r="29" spans="1:5" ht="24" customHeight="1" thickBot="1">
      <c r="A29" s="87">
        <v>25</v>
      </c>
      <c r="B29" s="88" t="s">
        <v>169</v>
      </c>
      <c r="C29" s="89" t="s">
        <v>170</v>
      </c>
      <c r="D29" s="89" t="s">
        <v>171</v>
      </c>
      <c r="E29" s="88">
        <v>78</v>
      </c>
    </row>
    <row r="30" spans="1:5" ht="24" customHeight="1" thickBot="1">
      <c r="A30" s="87">
        <v>26</v>
      </c>
      <c r="B30" s="88" t="s">
        <v>172</v>
      </c>
      <c r="C30" s="89" t="s">
        <v>173</v>
      </c>
      <c r="D30" s="89" t="s">
        <v>174</v>
      </c>
      <c r="E30" s="88">
        <v>62</v>
      </c>
    </row>
    <row r="31" spans="1:5" ht="24" customHeight="1" thickBot="1">
      <c r="A31" s="87">
        <v>27</v>
      </c>
      <c r="B31" s="88" t="s">
        <v>175</v>
      </c>
      <c r="C31" s="89" t="s">
        <v>176</v>
      </c>
      <c r="D31" s="89" t="s">
        <v>177</v>
      </c>
      <c r="E31" s="88">
        <v>29</v>
      </c>
    </row>
    <row r="32" spans="1:5" ht="41.25" customHeight="1">
      <c r="A32" s="155" t="s">
        <v>187</v>
      </c>
      <c r="B32" s="155"/>
      <c r="C32" s="155"/>
      <c r="D32" s="155"/>
      <c r="E32" s="155"/>
    </row>
    <row r="33" spans="1:1" ht="24" customHeight="1">
      <c r="A33" s="84" t="s">
        <v>188</v>
      </c>
    </row>
    <row r="34" spans="1:1" ht="24" customHeight="1">
      <c r="A34" s="84" t="s">
        <v>189</v>
      </c>
    </row>
  </sheetData>
  <sheetProtection password="EE4A" sheet="1" objects="1" scenarios="1"/>
  <mergeCells count="6">
    <mergeCell ref="A2:E2"/>
    <mergeCell ref="A32:E32"/>
    <mergeCell ref="A3:A4"/>
    <mergeCell ref="B3:B4"/>
    <mergeCell ref="C3:C4"/>
    <mergeCell ref="D3:D4"/>
  </mergeCells>
  <phoneticPr fontId="5"/>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K139"/>
  <sheetViews>
    <sheetView showGridLines="0" tabSelected="1" defaultGridColor="0" view="pageBreakPreview" colorId="22" zoomScaleNormal="120" zoomScaleSheetLayoutView="100" workbookViewId="0">
      <selection sqref="A1:AF14"/>
    </sheetView>
  </sheetViews>
  <sheetFormatPr defaultRowHeight="12"/>
  <cols>
    <col min="1" max="14" width="2.625" style="4" customWidth="1"/>
    <col min="15" max="15" width="3.25" style="4" customWidth="1"/>
    <col min="16" max="31" width="2.625" style="4" customWidth="1"/>
    <col min="32" max="32" width="4.5" style="4" customWidth="1"/>
    <col min="33" max="16384" width="9" style="16"/>
  </cols>
  <sheetData>
    <row r="1" spans="1:32" ht="12.75" thickTop="1">
      <c r="A1" s="160" t="s">
        <v>242</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2"/>
    </row>
    <row r="2" spans="1:32">
      <c r="A2" s="163"/>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5"/>
    </row>
    <row r="3" spans="1:32">
      <c r="A3" s="163"/>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5"/>
    </row>
    <row r="4" spans="1:32">
      <c r="A4" s="163"/>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5"/>
    </row>
    <row r="5" spans="1:32">
      <c r="A5" s="163"/>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5"/>
    </row>
    <row r="6" spans="1:32">
      <c r="A6" s="163"/>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5"/>
    </row>
    <row r="7" spans="1:32">
      <c r="A7" s="163"/>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5"/>
    </row>
    <row r="8" spans="1:32">
      <c r="A8" s="163"/>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5"/>
    </row>
    <row r="9" spans="1:32">
      <c r="A9" s="163"/>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5"/>
    </row>
    <row r="10" spans="1:32">
      <c r="A10" s="163"/>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5"/>
    </row>
    <row r="11" spans="1:32">
      <c r="A11" s="163"/>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5"/>
    </row>
    <row r="12" spans="1:32">
      <c r="A12" s="163"/>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5"/>
    </row>
    <row r="13" spans="1:32">
      <c r="A13" s="163"/>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5"/>
    </row>
    <row r="14" spans="1:32" ht="12.75" thickBot="1">
      <c r="A14" s="166"/>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8"/>
    </row>
    <row r="15" spans="1:32" ht="12.75" thickTop="1">
      <c r="A15" s="149"/>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row>
    <row r="16" spans="1:32">
      <c r="A16" s="12"/>
      <c r="B16" s="12"/>
      <c r="C16" s="12"/>
      <c r="D16" s="13"/>
      <c r="E16" s="13"/>
      <c r="F16" s="13"/>
      <c r="G16" s="13"/>
      <c r="H16" s="13"/>
      <c r="I16" s="13"/>
      <c r="J16" s="13"/>
      <c r="K16" s="13"/>
      <c r="L16" s="13"/>
      <c r="M16" s="13"/>
      <c r="N16" s="13"/>
      <c r="O16" s="13"/>
      <c r="P16" s="13"/>
      <c r="Q16" s="13"/>
      <c r="R16" s="13"/>
      <c r="S16" s="17"/>
      <c r="T16" s="13"/>
      <c r="U16" s="13"/>
      <c r="V16" s="13"/>
      <c r="W16" s="13"/>
      <c r="X16" s="13"/>
      <c r="Y16" s="13"/>
      <c r="Z16" s="13"/>
      <c r="AA16" s="13"/>
      <c r="AB16" s="13"/>
      <c r="AC16" s="14"/>
      <c r="AD16" s="15" t="s">
        <v>4</v>
      </c>
      <c r="AE16" s="14"/>
      <c r="AF16" s="13"/>
    </row>
    <row r="17" spans="1:32">
      <c r="A17" s="2" t="s">
        <v>6</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row>
    <row r="18" spans="1:32">
      <c r="A18" s="13" t="s">
        <v>10</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row>
    <row r="19" spans="1:32">
      <c r="A19" s="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row>
    <row r="20" spans="1:32">
      <c r="A20" s="2"/>
      <c r="B20" s="13"/>
      <c r="C20" s="13"/>
      <c r="D20" s="13"/>
      <c r="E20" s="13"/>
      <c r="F20" s="13"/>
      <c r="G20" s="13"/>
      <c r="H20" s="13"/>
      <c r="I20" s="13"/>
      <c r="J20" s="13"/>
      <c r="K20" s="13"/>
      <c r="L20" s="13"/>
      <c r="M20" s="13"/>
      <c r="N20" s="13"/>
      <c r="O20" s="13"/>
      <c r="P20" s="13"/>
      <c r="Q20" s="13"/>
      <c r="R20" s="13"/>
      <c r="S20" s="17"/>
      <c r="T20" s="17"/>
      <c r="U20" s="17"/>
      <c r="V20" s="18" t="s">
        <v>0</v>
      </c>
      <c r="W20" s="389" t="s">
        <v>210</v>
      </c>
      <c r="X20" s="389"/>
      <c r="Y20" s="389"/>
      <c r="Z20" s="389"/>
      <c r="AA20" s="389"/>
      <c r="AB20" s="389"/>
      <c r="AC20" s="389"/>
      <c r="AD20" s="389"/>
      <c r="AE20" s="389"/>
      <c r="AF20" s="389"/>
    </row>
    <row r="21" spans="1:32">
      <c r="A21" s="2"/>
      <c r="B21" s="13"/>
      <c r="C21" s="13"/>
      <c r="D21" s="13"/>
      <c r="E21" s="13"/>
      <c r="F21" s="13"/>
      <c r="G21" s="13"/>
      <c r="H21" s="13"/>
      <c r="I21" s="13"/>
      <c r="J21" s="13"/>
      <c r="K21" s="13"/>
      <c r="L21" s="13"/>
      <c r="M21" s="13"/>
      <c r="N21" s="13"/>
      <c r="O21" s="13"/>
      <c r="P21" s="13"/>
      <c r="Q21" s="13"/>
      <c r="R21" s="13"/>
      <c r="S21" s="19"/>
      <c r="T21" s="19"/>
      <c r="U21" s="19"/>
      <c r="V21" s="18" t="s">
        <v>11</v>
      </c>
      <c r="W21" s="390" t="s">
        <v>211</v>
      </c>
      <c r="X21" s="390"/>
      <c r="Y21" s="390"/>
      <c r="Z21" s="390"/>
      <c r="AA21" s="390"/>
      <c r="AB21" s="390"/>
      <c r="AC21" s="390"/>
      <c r="AD21" s="390"/>
      <c r="AE21" s="390"/>
      <c r="AF21" s="390"/>
    </row>
    <row r="22" spans="1:32">
      <c r="A22" s="13"/>
      <c r="B22" s="13"/>
      <c r="C22" s="13"/>
      <c r="D22" s="13"/>
      <c r="E22" s="13"/>
      <c r="F22" s="13"/>
      <c r="G22" s="13"/>
      <c r="H22" s="13"/>
      <c r="I22" s="13"/>
      <c r="J22" s="13"/>
      <c r="K22" s="13"/>
      <c r="L22" s="13"/>
      <c r="M22" s="13"/>
      <c r="N22" s="13"/>
      <c r="O22" s="13"/>
      <c r="P22" s="13"/>
      <c r="Q22" s="13"/>
      <c r="R22" s="13"/>
      <c r="S22" s="19"/>
      <c r="T22" s="19"/>
      <c r="U22" s="19"/>
      <c r="V22" s="18" t="s">
        <v>12</v>
      </c>
      <c r="W22" s="390" t="s">
        <v>13</v>
      </c>
      <c r="X22" s="390"/>
      <c r="Y22" s="390"/>
      <c r="Z22" s="390"/>
      <c r="AA22" s="390"/>
      <c r="AB22" s="390"/>
      <c r="AC22" s="390"/>
      <c r="AD22" s="390"/>
      <c r="AE22" s="390"/>
      <c r="AF22" s="390"/>
    </row>
    <row r="23" spans="1:32">
      <c r="A23" s="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row>
    <row r="24" spans="1:32">
      <c r="A24" s="391" t="s">
        <v>21</v>
      </c>
      <c r="B24" s="391"/>
      <c r="C24" s="391"/>
      <c r="D24" s="391"/>
      <c r="E24" s="391"/>
      <c r="F24" s="391"/>
      <c r="G24" s="391"/>
      <c r="H24" s="391"/>
      <c r="I24" s="391"/>
      <c r="J24" s="391"/>
      <c r="K24" s="391"/>
      <c r="L24" s="391"/>
      <c r="M24" s="391"/>
      <c r="N24" s="391"/>
      <c r="O24" s="391"/>
      <c r="P24" s="391"/>
      <c r="Q24" s="391"/>
      <c r="R24" s="391"/>
      <c r="S24" s="391"/>
      <c r="T24" s="391"/>
      <c r="U24" s="391"/>
      <c r="V24" s="391"/>
      <c r="W24" s="391"/>
      <c r="X24" s="391"/>
      <c r="Y24" s="391"/>
      <c r="Z24" s="391"/>
      <c r="AA24" s="391"/>
      <c r="AB24" s="391"/>
      <c r="AC24" s="391"/>
      <c r="AD24" s="391"/>
      <c r="AE24" s="391"/>
      <c r="AF24" s="391"/>
    </row>
    <row r="26" spans="1:32">
      <c r="A26" s="4" t="s">
        <v>14</v>
      </c>
    </row>
    <row r="27" spans="1:32">
      <c r="A27" s="5"/>
      <c r="B27" s="5"/>
      <c r="C27" s="5"/>
      <c r="D27" s="5"/>
      <c r="E27" s="5"/>
      <c r="F27" s="5"/>
      <c r="G27" s="5"/>
      <c r="H27" s="5"/>
      <c r="I27" s="5"/>
      <c r="J27" s="5"/>
      <c r="K27" s="5"/>
      <c r="L27" s="5"/>
      <c r="M27" s="5"/>
      <c r="N27" s="5"/>
      <c r="O27" s="5"/>
      <c r="P27" s="5"/>
      <c r="Q27" s="5"/>
      <c r="R27" s="5"/>
      <c r="S27" s="5"/>
      <c r="T27" s="5"/>
      <c r="U27" s="5"/>
      <c r="V27" s="5"/>
      <c r="W27" s="5"/>
      <c r="X27" s="5"/>
      <c r="Y27" s="5" t="s">
        <v>6</v>
      </c>
      <c r="Z27" s="5"/>
      <c r="AA27" s="5"/>
      <c r="AB27" s="5"/>
      <c r="AC27" s="5"/>
      <c r="AD27" s="5"/>
      <c r="AE27" s="5"/>
      <c r="AF27" s="5"/>
    </row>
    <row r="28" spans="1:32">
      <c r="A28" s="174" t="s">
        <v>15</v>
      </c>
      <c r="B28" s="17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row>
    <row r="29" spans="1:32">
      <c r="A29" s="141"/>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row>
    <row r="30" spans="1:32" s="74" customFormat="1" ht="23.25" customHeight="1">
      <c r="A30" s="73" t="s">
        <v>22</v>
      </c>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row>
    <row r="31" spans="1:32" ht="15.75" customHeight="1">
      <c r="A31" s="385" t="s">
        <v>23</v>
      </c>
      <c r="B31" s="385"/>
      <c r="C31" s="385"/>
      <c r="D31" s="385"/>
      <c r="E31" s="385"/>
      <c r="F31" s="385"/>
      <c r="G31" s="385"/>
      <c r="H31" s="385"/>
      <c r="I31" s="385"/>
      <c r="J31" s="392">
        <v>2020</v>
      </c>
      <c r="K31" s="393"/>
      <c r="L31" s="393"/>
      <c r="M31" s="393"/>
      <c r="N31" s="143" t="s">
        <v>7</v>
      </c>
      <c r="O31" s="393">
        <v>9</v>
      </c>
      <c r="P31" s="393"/>
      <c r="Q31" s="143" t="s">
        <v>19</v>
      </c>
      <c r="R31" s="100"/>
      <c r="S31" s="100" t="s">
        <v>24</v>
      </c>
      <c r="T31" s="20"/>
      <c r="U31" s="20"/>
      <c r="V31" s="393">
        <v>2022</v>
      </c>
      <c r="W31" s="393"/>
      <c r="X31" s="393"/>
      <c r="Y31" s="393"/>
      <c r="Z31" s="143" t="s">
        <v>7</v>
      </c>
      <c r="AA31" s="393">
        <v>8</v>
      </c>
      <c r="AB31" s="393"/>
      <c r="AC31" s="143" t="s">
        <v>19</v>
      </c>
      <c r="AD31" s="378"/>
      <c r="AE31" s="378"/>
      <c r="AF31" s="21"/>
    </row>
    <row r="32" spans="1:32" ht="15.75" customHeight="1">
      <c r="A32" s="379" t="s">
        <v>16</v>
      </c>
      <c r="B32" s="380"/>
      <c r="C32" s="380"/>
      <c r="D32" s="380"/>
      <c r="E32" s="380"/>
      <c r="F32" s="380"/>
      <c r="G32" s="380"/>
      <c r="H32" s="380"/>
      <c r="I32" s="381"/>
      <c r="J32" s="382" t="s">
        <v>212</v>
      </c>
      <c r="K32" s="383"/>
      <c r="L32" s="383"/>
      <c r="M32" s="383"/>
      <c r="N32" s="383"/>
      <c r="O32" s="383"/>
      <c r="P32" s="383"/>
      <c r="Q32" s="383"/>
      <c r="R32" s="383"/>
      <c r="S32" s="383"/>
      <c r="T32" s="383"/>
      <c r="U32" s="383"/>
      <c r="V32" s="383"/>
      <c r="W32" s="383"/>
      <c r="X32" s="383"/>
      <c r="Y32" s="383"/>
      <c r="Z32" s="383"/>
      <c r="AA32" s="383"/>
      <c r="AB32" s="383"/>
      <c r="AC32" s="383"/>
      <c r="AD32" s="383"/>
      <c r="AE32" s="383"/>
      <c r="AF32" s="384"/>
    </row>
    <row r="33" spans="1:32" ht="15.75" customHeight="1">
      <c r="A33" s="385" t="s">
        <v>17</v>
      </c>
      <c r="B33" s="385"/>
      <c r="C33" s="385"/>
      <c r="D33" s="385"/>
      <c r="E33" s="385"/>
      <c r="F33" s="385"/>
      <c r="G33" s="385"/>
      <c r="H33" s="385"/>
      <c r="I33" s="385"/>
      <c r="J33" s="386" t="s">
        <v>208</v>
      </c>
      <c r="K33" s="387"/>
      <c r="L33" s="387"/>
      <c r="M33" s="387"/>
      <c r="N33" s="387"/>
      <c r="O33" s="387"/>
      <c r="P33" s="387"/>
      <c r="Q33" s="387"/>
      <c r="R33" s="387"/>
      <c r="S33" s="387"/>
      <c r="T33" s="387"/>
      <c r="U33" s="388"/>
      <c r="V33" s="385" t="s">
        <v>18</v>
      </c>
      <c r="W33" s="385"/>
      <c r="X33" s="385"/>
      <c r="Y33" s="382" t="s">
        <v>209</v>
      </c>
      <c r="Z33" s="383"/>
      <c r="AA33" s="383"/>
      <c r="AB33" s="383"/>
      <c r="AC33" s="383"/>
      <c r="AD33" s="383"/>
      <c r="AE33" s="383"/>
      <c r="AF33" s="384"/>
    </row>
    <row r="34" spans="1:32">
      <c r="A34" s="6"/>
      <c r="E34" s="6"/>
      <c r="F34" s="6"/>
    </row>
    <row r="35" spans="1:32" s="74" customFormat="1" ht="23.25" customHeight="1">
      <c r="A35" s="73" t="s">
        <v>216</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row>
    <row r="36" spans="1:32">
      <c r="A36" s="372" t="s">
        <v>36</v>
      </c>
      <c r="B36" s="373"/>
      <c r="C36" s="374"/>
      <c r="D36" s="372" t="s">
        <v>37</v>
      </c>
      <c r="E36" s="373"/>
      <c r="F36" s="374"/>
      <c r="G36" s="372" t="s">
        <v>38</v>
      </c>
      <c r="H36" s="373"/>
      <c r="I36" s="373"/>
      <c r="J36" s="373"/>
      <c r="K36" s="373"/>
      <c r="L36" s="374"/>
      <c r="M36" s="375" t="s">
        <v>39</v>
      </c>
      <c r="N36" s="376"/>
      <c r="O36" s="377"/>
      <c r="P36" s="375" t="s">
        <v>99</v>
      </c>
      <c r="Q36" s="376"/>
      <c r="R36" s="376"/>
      <c r="S36" s="376"/>
      <c r="T36" s="377"/>
      <c r="U36" s="372" t="s">
        <v>40</v>
      </c>
      <c r="V36" s="373"/>
      <c r="W36" s="373"/>
      <c r="X36" s="373"/>
      <c r="Y36" s="373"/>
      <c r="Z36" s="373"/>
      <c r="AA36" s="7"/>
      <c r="AB36" s="7"/>
      <c r="AC36" s="7"/>
      <c r="AD36" s="7"/>
      <c r="AE36" s="7"/>
      <c r="AF36" s="8"/>
    </row>
    <row r="37" spans="1:32" ht="15.75" customHeight="1">
      <c r="A37" s="362" t="s">
        <v>97</v>
      </c>
      <c r="B37" s="363"/>
      <c r="C37" s="364"/>
      <c r="D37" s="101">
        <v>1</v>
      </c>
      <c r="E37" s="304" t="s">
        <v>26</v>
      </c>
      <c r="F37" s="306"/>
      <c r="G37" s="304">
        <v>2021</v>
      </c>
      <c r="H37" s="305"/>
      <c r="I37" s="306"/>
      <c r="J37" s="102" t="s">
        <v>7</v>
      </c>
      <c r="K37" s="24">
        <v>4</v>
      </c>
      <c r="L37" s="102" t="s">
        <v>25</v>
      </c>
      <c r="M37" s="371" t="s">
        <v>206</v>
      </c>
      <c r="N37" s="371"/>
      <c r="O37" s="371"/>
      <c r="P37" s="359" t="s">
        <v>204</v>
      </c>
      <c r="Q37" s="360"/>
      <c r="R37" s="360"/>
      <c r="S37" s="360"/>
      <c r="T37" s="361"/>
      <c r="U37" s="347">
        <v>190070</v>
      </c>
      <c r="V37" s="348"/>
      <c r="W37" s="348"/>
      <c r="X37" s="348"/>
      <c r="Y37" s="348"/>
      <c r="Z37" s="348"/>
      <c r="AA37" s="22" t="s">
        <v>20</v>
      </c>
      <c r="AB37" s="339">
        <f>IF(M37="支給",U37*1,IF(M37="返納",U37*-1,""))</f>
        <v>190070</v>
      </c>
      <c r="AC37" s="340"/>
      <c r="AD37" s="340"/>
      <c r="AE37" s="341"/>
      <c r="AF37" s="22" t="s">
        <v>20</v>
      </c>
    </row>
    <row r="38" spans="1:32" ht="15.75" customHeight="1">
      <c r="A38" s="365"/>
      <c r="B38" s="366"/>
      <c r="C38" s="367"/>
      <c r="D38" s="23">
        <v>2</v>
      </c>
      <c r="E38" s="304" t="s">
        <v>26</v>
      </c>
      <c r="F38" s="306"/>
      <c r="G38" s="239">
        <v>2021</v>
      </c>
      <c r="H38" s="240"/>
      <c r="I38" s="358"/>
      <c r="J38" s="102" t="s">
        <v>7</v>
      </c>
      <c r="K38" s="24">
        <v>8</v>
      </c>
      <c r="L38" s="102" t="s">
        <v>25</v>
      </c>
      <c r="M38" s="345" t="s">
        <v>205</v>
      </c>
      <c r="N38" s="345"/>
      <c r="O38" s="345"/>
      <c r="P38" s="359" t="s">
        <v>207</v>
      </c>
      <c r="Q38" s="360"/>
      <c r="R38" s="360"/>
      <c r="S38" s="360"/>
      <c r="T38" s="361"/>
      <c r="U38" s="347">
        <v>25000</v>
      </c>
      <c r="V38" s="348"/>
      <c r="W38" s="348"/>
      <c r="X38" s="348"/>
      <c r="Y38" s="348"/>
      <c r="Z38" s="348"/>
      <c r="AA38" s="22" t="s">
        <v>20</v>
      </c>
      <c r="AB38" s="339">
        <f t="shared" ref="AB38:AB42" si="0">IF(M38="支給",U38*1,IF(M38="返納",U38*-1,""))</f>
        <v>-25000</v>
      </c>
      <c r="AC38" s="340"/>
      <c r="AD38" s="340"/>
      <c r="AE38" s="341"/>
      <c r="AF38" s="22" t="s">
        <v>20</v>
      </c>
    </row>
    <row r="39" spans="1:32" ht="15.75" customHeight="1">
      <c r="A39" s="365"/>
      <c r="B39" s="366"/>
      <c r="C39" s="367"/>
      <c r="D39" s="23">
        <v>3</v>
      </c>
      <c r="E39" s="304" t="s">
        <v>26</v>
      </c>
      <c r="F39" s="306"/>
      <c r="G39" s="239">
        <v>2021</v>
      </c>
      <c r="H39" s="240"/>
      <c r="I39" s="358"/>
      <c r="J39" s="102" t="s">
        <v>7</v>
      </c>
      <c r="K39" s="24">
        <v>8</v>
      </c>
      <c r="L39" s="102" t="s">
        <v>25</v>
      </c>
      <c r="M39" s="345" t="s">
        <v>205</v>
      </c>
      <c r="N39" s="345"/>
      <c r="O39" s="345"/>
      <c r="P39" s="359" t="s">
        <v>204</v>
      </c>
      <c r="Q39" s="360"/>
      <c r="R39" s="360"/>
      <c r="S39" s="360"/>
      <c r="T39" s="361"/>
      <c r="U39" s="347">
        <v>25000</v>
      </c>
      <c r="V39" s="348"/>
      <c r="W39" s="348"/>
      <c r="X39" s="348"/>
      <c r="Y39" s="348"/>
      <c r="Z39" s="348"/>
      <c r="AA39" s="22" t="s">
        <v>20</v>
      </c>
      <c r="AB39" s="339">
        <f t="shared" si="0"/>
        <v>-25000</v>
      </c>
      <c r="AC39" s="340"/>
      <c r="AD39" s="340"/>
      <c r="AE39" s="341"/>
      <c r="AF39" s="22" t="s">
        <v>20</v>
      </c>
    </row>
    <row r="40" spans="1:32" ht="15.75" customHeight="1">
      <c r="A40" s="365"/>
      <c r="B40" s="366"/>
      <c r="C40" s="367"/>
      <c r="D40" s="23"/>
      <c r="E40" s="304" t="s">
        <v>26</v>
      </c>
      <c r="F40" s="306"/>
      <c r="G40" s="239"/>
      <c r="H40" s="240"/>
      <c r="I40" s="358"/>
      <c r="J40" s="102" t="s">
        <v>7</v>
      </c>
      <c r="K40" s="24"/>
      <c r="L40" s="102" t="s">
        <v>25</v>
      </c>
      <c r="M40" s="345"/>
      <c r="N40" s="345"/>
      <c r="O40" s="345"/>
      <c r="P40" s="359"/>
      <c r="Q40" s="360"/>
      <c r="R40" s="360"/>
      <c r="S40" s="360"/>
      <c r="T40" s="361"/>
      <c r="U40" s="347"/>
      <c r="V40" s="348"/>
      <c r="W40" s="348"/>
      <c r="X40" s="348"/>
      <c r="Y40" s="348"/>
      <c r="Z40" s="348"/>
      <c r="AA40" s="22" t="s">
        <v>20</v>
      </c>
      <c r="AB40" s="339" t="str">
        <f t="shared" si="0"/>
        <v/>
      </c>
      <c r="AC40" s="340"/>
      <c r="AD40" s="340"/>
      <c r="AE40" s="341"/>
      <c r="AF40" s="22" t="s">
        <v>20</v>
      </c>
    </row>
    <row r="41" spans="1:32" ht="15.75" customHeight="1">
      <c r="A41" s="365"/>
      <c r="B41" s="366"/>
      <c r="C41" s="367"/>
      <c r="D41" s="23"/>
      <c r="E41" s="304" t="s">
        <v>26</v>
      </c>
      <c r="F41" s="306"/>
      <c r="G41" s="239"/>
      <c r="H41" s="240"/>
      <c r="I41" s="358"/>
      <c r="J41" s="102" t="s">
        <v>7</v>
      </c>
      <c r="K41" s="24"/>
      <c r="L41" s="102" t="s">
        <v>25</v>
      </c>
      <c r="M41" s="345"/>
      <c r="N41" s="345"/>
      <c r="O41" s="345"/>
      <c r="P41" s="359"/>
      <c r="Q41" s="360"/>
      <c r="R41" s="360"/>
      <c r="S41" s="360"/>
      <c r="T41" s="361"/>
      <c r="U41" s="347"/>
      <c r="V41" s="348"/>
      <c r="W41" s="348"/>
      <c r="X41" s="348"/>
      <c r="Y41" s="348"/>
      <c r="Z41" s="348"/>
      <c r="AA41" s="22" t="s">
        <v>20</v>
      </c>
      <c r="AB41" s="339" t="str">
        <f t="shared" si="0"/>
        <v/>
      </c>
      <c r="AC41" s="340"/>
      <c r="AD41" s="340"/>
      <c r="AE41" s="341"/>
      <c r="AF41" s="22" t="s">
        <v>20</v>
      </c>
    </row>
    <row r="42" spans="1:32" ht="15.75" customHeight="1">
      <c r="A42" s="368"/>
      <c r="B42" s="369"/>
      <c r="C42" s="370"/>
      <c r="D42" s="23"/>
      <c r="E42" s="304" t="s">
        <v>26</v>
      </c>
      <c r="F42" s="306"/>
      <c r="G42" s="239"/>
      <c r="H42" s="240"/>
      <c r="I42" s="358"/>
      <c r="J42" s="102" t="s">
        <v>7</v>
      </c>
      <c r="K42" s="24"/>
      <c r="L42" s="102" t="s">
        <v>25</v>
      </c>
      <c r="M42" s="345"/>
      <c r="N42" s="345"/>
      <c r="O42" s="345"/>
      <c r="P42" s="359"/>
      <c r="Q42" s="360"/>
      <c r="R42" s="360"/>
      <c r="S42" s="360"/>
      <c r="T42" s="361"/>
      <c r="U42" s="347"/>
      <c r="V42" s="348"/>
      <c r="W42" s="348"/>
      <c r="X42" s="348"/>
      <c r="Y42" s="348"/>
      <c r="Z42" s="348"/>
      <c r="AA42" s="22" t="s">
        <v>20</v>
      </c>
      <c r="AB42" s="339" t="str">
        <f t="shared" si="0"/>
        <v/>
      </c>
      <c r="AC42" s="340"/>
      <c r="AD42" s="340"/>
      <c r="AE42" s="341"/>
      <c r="AF42" s="22" t="s">
        <v>20</v>
      </c>
    </row>
    <row r="43" spans="1:32" ht="15.75" customHeight="1">
      <c r="A43" s="25"/>
      <c r="B43" s="26"/>
      <c r="C43" s="26"/>
      <c r="D43" s="26" t="s">
        <v>29</v>
      </c>
      <c r="E43" s="26"/>
      <c r="F43" s="26"/>
      <c r="G43" s="26" t="s">
        <v>27</v>
      </c>
      <c r="H43" s="26" t="s">
        <v>31</v>
      </c>
      <c r="I43" s="26"/>
      <c r="J43" s="26"/>
      <c r="K43" s="26"/>
      <c r="L43" s="26"/>
      <c r="M43" s="26" t="s">
        <v>28</v>
      </c>
      <c r="N43" s="26"/>
      <c r="O43" s="26"/>
      <c r="P43" s="26"/>
      <c r="Q43" s="26"/>
      <c r="R43" s="26"/>
      <c r="S43" s="26"/>
      <c r="T43" s="26"/>
      <c r="U43" s="26"/>
      <c r="V43" s="26"/>
      <c r="W43" s="26"/>
      <c r="X43" s="26"/>
      <c r="Y43" s="26"/>
      <c r="Z43" s="26"/>
      <c r="AA43" s="27"/>
      <c r="AB43" s="339">
        <f ca="1">SUMIF(P37:T42,H43,AB37:AE42)</f>
        <v>-25000</v>
      </c>
      <c r="AC43" s="340"/>
      <c r="AD43" s="340"/>
      <c r="AE43" s="341"/>
      <c r="AF43" s="22" t="s">
        <v>20</v>
      </c>
    </row>
    <row r="44" spans="1:32" ht="15.75" customHeight="1">
      <c r="A44" s="25"/>
      <c r="B44" s="26"/>
      <c r="C44" s="26"/>
      <c r="D44" s="26" t="s">
        <v>30</v>
      </c>
      <c r="E44" s="26"/>
      <c r="F44" s="26"/>
      <c r="G44" s="26" t="s">
        <v>27</v>
      </c>
      <c r="H44" s="26" t="s">
        <v>32</v>
      </c>
      <c r="I44" s="26"/>
      <c r="J44" s="26"/>
      <c r="K44" s="26"/>
      <c r="L44" s="26"/>
      <c r="M44" s="26" t="s">
        <v>28</v>
      </c>
      <c r="N44" s="26"/>
      <c r="O44" s="26"/>
      <c r="P44" s="26"/>
      <c r="Q44" s="26"/>
      <c r="R44" s="26"/>
      <c r="S44" s="26"/>
      <c r="T44" s="26"/>
      <c r="U44" s="26"/>
      <c r="V44" s="26"/>
      <c r="W44" s="26"/>
      <c r="X44" s="26"/>
      <c r="Y44" s="26"/>
      <c r="Z44" s="26"/>
      <c r="AA44" s="27"/>
      <c r="AB44" s="339">
        <f ca="1">SUMIF(P37:T42,H44,AB37:AE42)+SUMIF(P37:T42,"",AB37:AE42)</f>
        <v>165070</v>
      </c>
      <c r="AC44" s="340"/>
      <c r="AD44" s="340"/>
      <c r="AE44" s="341"/>
      <c r="AF44" s="22" t="s">
        <v>20</v>
      </c>
    </row>
    <row r="45" spans="1:32" ht="15.75" customHeight="1">
      <c r="A45" s="349" t="s">
        <v>98</v>
      </c>
      <c r="B45" s="350"/>
      <c r="C45" s="351"/>
      <c r="D45" s="101">
        <v>1</v>
      </c>
      <c r="E45" s="304" t="s">
        <v>26</v>
      </c>
      <c r="F45" s="306"/>
      <c r="G45" s="342"/>
      <c r="H45" s="343"/>
      <c r="I45" s="344"/>
      <c r="J45" s="102" t="s">
        <v>7</v>
      </c>
      <c r="K45" s="24"/>
      <c r="L45" s="102" t="s">
        <v>25</v>
      </c>
      <c r="M45" s="345"/>
      <c r="N45" s="345"/>
      <c r="O45" s="345"/>
      <c r="P45" s="346"/>
      <c r="Q45" s="346"/>
      <c r="R45" s="346"/>
      <c r="S45" s="346"/>
      <c r="T45" s="346"/>
      <c r="U45" s="347"/>
      <c r="V45" s="348"/>
      <c r="W45" s="348"/>
      <c r="X45" s="348"/>
      <c r="Y45" s="348"/>
      <c r="Z45" s="348"/>
      <c r="AA45" s="22" t="s">
        <v>20</v>
      </c>
      <c r="AB45" s="339" t="str">
        <f t="shared" ref="AB45:AB48" si="1">IF(M45="支給",U45*1,IF(M45="返納",U45*-1,""))</f>
        <v/>
      </c>
      <c r="AC45" s="340"/>
      <c r="AD45" s="340"/>
      <c r="AE45" s="341"/>
      <c r="AF45" s="22" t="s">
        <v>20</v>
      </c>
    </row>
    <row r="46" spans="1:32" ht="15.75" customHeight="1">
      <c r="A46" s="352"/>
      <c r="B46" s="353"/>
      <c r="C46" s="354"/>
      <c r="D46" s="23"/>
      <c r="E46" s="304" t="s">
        <v>26</v>
      </c>
      <c r="F46" s="306"/>
      <c r="G46" s="342"/>
      <c r="H46" s="343"/>
      <c r="I46" s="344"/>
      <c r="J46" s="102" t="s">
        <v>7</v>
      </c>
      <c r="K46" s="24"/>
      <c r="L46" s="102" t="s">
        <v>25</v>
      </c>
      <c r="M46" s="345"/>
      <c r="N46" s="345"/>
      <c r="O46" s="345"/>
      <c r="P46" s="346"/>
      <c r="Q46" s="346"/>
      <c r="R46" s="346"/>
      <c r="S46" s="346"/>
      <c r="T46" s="346"/>
      <c r="U46" s="347"/>
      <c r="V46" s="348"/>
      <c r="W46" s="348"/>
      <c r="X46" s="348"/>
      <c r="Y46" s="348"/>
      <c r="Z46" s="348"/>
      <c r="AA46" s="22" t="s">
        <v>20</v>
      </c>
      <c r="AB46" s="339" t="str">
        <f t="shared" si="1"/>
        <v/>
      </c>
      <c r="AC46" s="340"/>
      <c r="AD46" s="340"/>
      <c r="AE46" s="341"/>
      <c r="AF46" s="22" t="s">
        <v>20</v>
      </c>
    </row>
    <row r="47" spans="1:32" ht="15.75" customHeight="1">
      <c r="A47" s="352"/>
      <c r="B47" s="353"/>
      <c r="C47" s="354"/>
      <c r="D47" s="23"/>
      <c r="E47" s="304" t="s">
        <v>26</v>
      </c>
      <c r="F47" s="306"/>
      <c r="G47" s="342"/>
      <c r="H47" s="343"/>
      <c r="I47" s="344"/>
      <c r="J47" s="102" t="s">
        <v>7</v>
      </c>
      <c r="K47" s="24"/>
      <c r="L47" s="102" t="s">
        <v>25</v>
      </c>
      <c r="M47" s="345"/>
      <c r="N47" s="345"/>
      <c r="O47" s="345"/>
      <c r="P47" s="346"/>
      <c r="Q47" s="346"/>
      <c r="R47" s="346"/>
      <c r="S47" s="346"/>
      <c r="T47" s="346"/>
      <c r="U47" s="347"/>
      <c r="V47" s="348"/>
      <c r="W47" s="348"/>
      <c r="X47" s="348"/>
      <c r="Y47" s="348"/>
      <c r="Z47" s="348"/>
      <c r="AA47" s="22" t="s">
        <v>20</v>
      </c>
      <c r="AB47" s="339" t="str">
        <f t="shared" si="1"/>
        <v/>
      </c>
      <c r="AC47" s="340"/>
      <c r="AD47" s="340"/>
      <c r="AE47" s="341"/>
      <c r="AF47" s="22" t="s">
        <v>20</v>
      </c>
    </row>
    <row r="48" spans="1:32" ht="15.75" customHeight="1">
      <c r="A48" s="355"/>
      <c r="B48" s="356"/>
      <c r="C48" s="357"/>
      <c r="D48" s="23"/>
      <c r="E48" s="304" t="s">
        <v>26</v>
      </c>
      <c r="F48" s="306"/>
      <c r="G48" s="342"/>
      <c r="H48" s="343"/>
      <c r="I48" s="344"/>
      <c r="J48" s="102" t="s">
        <v>7</v>
      </c>
      <c r="K48" s="24"/>
      <c r="L48" s="102" t="s">
        <v>25</v>
      </c>
      <c r="M48" s="345"/>
      <c r="N48" s="345"/>
      <c r="O48" s="345"/>
      <c r="P48" s="346"/>
      <c r="Q48" s="346"/>
      <c r="R48" s="346"/>
      <c r="S48" s="346"/>
      <c r="T48" s="346"/>
      <c r="U48" s="347"/>
      <c r="V48" s="348"/>
      <c r="W48" s="348"/>
      <c r="X48" s="348"/>
      <c r="Y48" s="348"/>
      <c r="Z48" s="348"/>
      <c r="AA48" s="22" t="s">
        <v>20</v>
      </c>
      <c r="AB48" s="339" t="str">
        <f t="shared" si="1"/>
        <v/>
      </c>
      <c r="AC48" s="340"/>
      <c r="AD48" s="340"/>
      <c r="AE48" s="341"/>
      <c r="AF48" s="22" t="s">
        <v>20</v>
      </c>
    </row>
    <row r="49" spans="1:33" ht="15.75" customHeight="1" thickBot="1">
      <c r="A49" s="25"/>
      <c r="B49" s="26"/>
      <c r="C49" s="26"/>
      <c r="D49" s="26" t="s">
        <v>33</v>
      </c>
      <c r="E49" s="26"/>
      <c r="F49" s="26"/>
      <c r="G49" s="26" t="s">
        <v>27</v>
      </c>
      <c r="H49" s="26" t="s">
        <v>32</v>
      </c>
      <c r="I49" s="26"/>
      <c r="J49" s="26"/>
      <c r="K49" s="26"/>
      <c r="L49" s="26"/>
      <c r="M49" s="26" t="s">
        <v>28</v>
      </c>
      <c r="N49" s="26"/>
      <c r="O49" s="26"/>
      <c r="P49" s="26"/>
      <c r="Q49" s="26"/>
      <c r="R49" s="26"/>
      <c r="S49" s="26"/>
      <c r="T49" s="26"/>
      <c r="U49" s="26"/>
      <c r="V49" s="26"/>
      <c r="W49" s="26"/>
      <c r="X49" s="26"/>
      <c r="Y49" s="26"/>
      <c r="Z49" s="26"/>
      <c r="AA49" s="27"/>
      <c r="AB49" s="323">
        <f>SUM(AB45:AE48)</f>
        <v>0</v>
      </c>
      <c r="AC49" s="324"/>
      <c r="AD49" s="324"/>
      <c r="AE49" s="325"/>
      <c r="AF49" s="28" t="s">
        <v>20</v>
      </c>
    </row>
    <row r="50" spans="1:33" ht="15.75" customHeight="1" thickTop="1">
      <c r="A50" s="29" t="s">
        <v>253</v>
      </c>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1"/>
      <c r="AB50" s="326">
        <f ca="1">AB44+AB49</f>
        <v>165070</v>
      </c>
      <c r="AC50" s="327"/>
      <c r="AD50" s="327"/>
      <c r="AE50" s="328"/>
      <c r="AF50" s="32" t="s">
        <v>20</v>
      </c>
    </row>
    <row r="51" spans="1:33" ht="15.75" customHeight="1">
      <c r="A51" s="152" t="s">
        <v>254</v>
      </c>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4"/>
      <c r="AB51" s="329">
        <v>2500000</v>
      </c>
      <c r="AC51" s="330"/>
      <c r="AD51" s="330"/>
      <c r="AE51" s="331"/>
      <c r="AF51" s="28" t="s">
        <v>20</v>
      </c>
    </row>
    <row r="52" spans="1:33" ht="15.75" customHeight="1">
      <c r="A52" s="169" t="s">
        <v>255</v>
      </c>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1"/>
      <c r="AB52" s="332">
        <f ca="1">AB51-AB50</f>
        <v>2334930</v>
      </c>
      <c r="AC52" s="333"/>
      <c r="AD52" s="333"/>
      <c r="AE52" s="334"/>
      <c r="AF52" s="33" t="s">
        <v>20</v>
      </c>
    </row>
    <row r="54" spans="1:33">
      <c r="A54" s="47" t="s">
        <v>34</v>
      </c>
      <c r="B54" s="48"/>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row>
    <row r="55" spans="1:33">
      <c r="A55" s="47" t="s">
        <v>69</v>
      </c>
      <c r="B55" s="48"/>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row>
    <row r="56" spans="1:33">
      <c r="A56" s="9"/>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row>
    <row r="57" spans="1:33" s="74" customFormat="1" ht="23.25" customHeight="1">
      <c r="A57" s="73" t="s">
        <v>35</v>
      </c>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row>
    <row r="58" spans="1:33" s="97" customFormat="1" ht="12" customHeight="1">
      <c r="A58" s="96"/>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1:33" s="74" customFormat="1" ht="18.75" customHeight="1">
      <c r="A59" s="103" t="s">
        <v>92</v>
      </c>
      <c r="B59" s="104"/>
      <c r="C59" s="104"/>
      <c r="D59" s="104"/>
      <c r="E59" s="104"/>
      <c r="F59" s="104"/>
      <c r="G59" s="104"/>
      <c r="H59" s="104"/>
      <c r="I59" s="104"/>
      <c r="J59" s="104"/>
      <c r="K59" s="104"/>
      <c r="L59" s="104"/>
      <c r="M59" s="104"/>
      <c r="N59" s="104"/>
      <c r="O59" s="104"/>
      <c r="P59" s="335" t="s">
        <v>213</v>
      </c>
      <c r="Q59" s="335"/>
      <c r="R59" s="335"/>
      <c r="S59" s="148" t="s">
        <v>235</v>
      </c>
      <c r="T59" s="146"/>
      <c r="U59" s="146"/>
      <c r="V59" s="146"/>
      <c r="W59" s="146"/>
      <c r="X59" s="146"/>
      <c r="Y59" s="146"/>
      <c r="Z59" s="146"/>
      <c r="AA59" s="146"/>
      <c r="AB59" s="146"/>
      <c r="AC59" s="146"/>
      <c r="AD59" s="146"/>
      <c r="AE59" s="146"/>
      <c r="AF59" s="147"/>
    </row>
    <row r="60" spans="1:33" s="97" customFormat="1" ht="12" customHeight="1">
      <c r="A60" s="96"/>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row>
    <row r="61" spans="1:33">
      <c r="A61" s="38" t="s">
        <v>94</v>
      </c>
      <c r="B61" s="7"/>
      <c r="C61" s="7"/>
      <c r="D61" s="7"/>
      <c r="E61" s="7"/>
      <c r="F61" s="7"/>
      <c r="G61" s="7"/>
      <c r="H61" s="7"/>
      <c r="I61" s="7"/>
      <c r="J61" s="7"/>
      <c r="K61" s="7"/>
      <c r="L61" s="7"/>
      <c r="M61" s="7"/>
      <c r="N61" s="7"/>
      <c r="O61" s="7"/>
      <c r="P61" s="7"/>
      <c r="Q61" s="7"/>
      <c r="R61" s="8"/>
    </row>
    <row r="62" spans="1:33" ht="45.75" customHeight="1">
      <c r="A62" s="239">
        <v>2021</v>
      </c>
      <c r="B62" s="240"/>
      <c r="C62" s="240"/>
      <c r="D62" s="105" t="s">
        <v>7</v>
      </c>
      <c r="E62" s="34">
        <v>9</v>
      </c>
      <c r="F62" s="105" t="s">
        <v>25</v>
      </c>
      <c r="G62" s="44" t="s">
        <v>42</v>
      </c>
      <c r="H62" s="240">
        <v>2022</v>
      </c>
      <c r="I62" s="240"/>
      <c r="J62" s="240"/>
      <c r="K62" s="105" t="s">
        <v>7</v>
      </c>
      <c r="L62" s="34">
        <v>8</v>
      </c>
      <c r="M62" s="105" t="s">
        <v>25</v>
      </c>
      <c r="N62" s="44" t="s">
        <v>43</v>
      </c>
      <c r="O62" s="35">
        <f>IF(E62="","",IF(L62="","",IF(AG62&gt;12,12,IF(P59&lt;&gt;"はい",12,AG62))))</f>
        <v>12</v>
      </c>
      <c r="P62" s="142" t="s">
        <v>44</v>
      </c>
      <c r="Q62" s="142" t="s">
        <v>45</v>
      </c>
      <c r="R62" s="142" t="s">
        <v>46</v>
      </c>
      <c r="S62" s="336" t="s">
        <v>93</v>
      </c>
      <c r="T62" s="337"/>
      <c r="U62" s="337"/>
      <c r="V62" s="337"/>
      <c r="W62" s="337"/>
      <c r="X62" s="337"/>
      <c r="Y62" s="337"/>
      <c r="Z62" s="337"/>
      <c r="AA62" s="337"/>
      <c r="AB62" s="337"/>
      <c r="AC62" s="337"/>
      <c r="AD62" s="337"/>
      <c r="AE62" s="337"/>
      <c r="AF62" s="338"/>
      <c r="AG62" s="75">
        <f>(H62-A62-1)*12+(12-E62+1)+L62</f>
        <v>12</v>
      </c>
    </row>
    <row r="63" spans="1:33" ht="17.25" customHeight="1">
      <c r="A63" s="36" t="s">
        <v>47</v>
      </c>
      <c r="B63" s="37"/>
      <c r="C63" s="38" t="s">
        <v>48</v>
      </c>
      <c r="D63" s="7"/>
      <c r="E63" s="7"/>
      <c r="F63" s="7"/>
      <c r="G63" s="7"/>
      <c r="H63" s="7"/>
      <c r="I63" s="7"/>
      <c r="J63" s="7"/>
      <c r="K63" s="7"/>
      <c r="L63" s="7"/>
      <c r="M63" s="7"/>
      <c r="N63" s="7" t="s">
        <v>43</v>
      </c>
      <c r="O63" s="120">
        <v>7</v>
      </c>
      <c r="P63" s="7" t="s">
        <v>44</v>
      </c>
      <c r="Q63" s="7" t="s">
        <v>45</v>
      </c>
      <c r="R63" s="7" t="s">
        <v>46</v>
      </c>
      <c r="S63" s="312" t="s">
        <v>72</v>
      </c>
      <c r="T63" s="312"/>
      <c r="U63" s="312"/>
      <c r="V63" s="312"/>
      <c r="W63" s="312"/>
      <c r="X63" s="312"/>
      <c r="Y63" s="312"/>
      <c r="Z63" s="312"/>
      <c r="AA63" s="312"/>
      <c r="AB63" s="312"/>
      <c r="AC63" s="312"/>
      <c r="AD63" s="312"/>
      <c r="AE63" s="312"/>
      <c r="AF63" s="313"/>
    </row>
    <row r="64" spans="1:33">
      <c r="A64" s="39"/>
      <c r="B64" s="40"/>
      <c r="C64" s="38" t="s">
        <v>49</v>
      </c>
      <c r="D64" s="7"/>
      <c r="E64" s="7"/>
      <c r="F64" s="7"/>
      <c r="G64" s="7"/>
      <c r="H64" s="7"/>
      <c r="I64" s="7"/>
      <c r="J64" s="7"/>
      <c r="K64" s="7"/>
      <c r="L64" s="7"/>
      <c r="M64" s="7"/>
      <c r="N64" s="7" t="s">
        <v>43</v>
      </c>
      <c r="O64" s="120">
        <v>5</v>
      </c>
      <c r="P64" s="7" t="s">
        <v>44</v>
      </c>
      <c r="Q64" s="7" t="s">
        <v>45</v>
      </c>
      <c r="R64" s="7" t="s">
        <v>46</v>
      </c>
      <c r="S64" s="312" t="s">
        <v>72</v>
      </c>
      <c r="T64" s="312"/>
      <c r="U64" s="312"/>
      <c r="V64" s="312"/>
      <c r="W64" s="312"/>
      <c r="X64" s="312"/>
      <c r="Y64" s="312"/>
      <c r="Z64" s="312"/>
      <c r="AA64" s="312"/>
      <c r="AB64" s="312"/>
      <c r="AC64" s="312"/>
      <c r="AD64" s="312"/>
      <c r="AE64" s="312"/>
      <c r="AF64" s="313"/>
    </row>
    <row r="65" spans="1:37">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row>
    <row r="66" spans="1:37" s="93" customFormat="1" ht="27" customHeight="1">
      <c r="A66" s="91" t="s">
        <v>50</v>
      </c>
      <c r="B66" s="44"/>
      <c r="C66" s="44"/>
      <c r="D66" s="92"/>
      <c r="E66" s="314" t="s">
        <v>104</v>
      </c>
      <c r="F66" s="315"/>
      <c r="G66" s="316" t="str">
        <f>VLOOKUP($E$66,為替レート!$B$5:$E$31,2,FALSE)</f>
        <v>ユーロ</v>
      </c>
      <c r="H66" s="317"/>
      <c r="I66" s="317"/>
      <c r="J66" s="317"/>
      <c r="K66" s="317"/>
      <c r="L66" s="91" t="s">
        <v>51</v>
      </c>
      <c r="M66" s="44"/>
      <c r="N66" s="44"/>
      <c r="O66" s="44"/>
      <c r="P66" s="44"/>
      <c r="Q66" s="44"/>
      <c r="R66" s="92"/>
      <c r="S66" s="316">
        <f>VLOOKUP($E$66,為替レート!$B$5:$E$31,4,FALSE)</f>
        <v>121</v>
      </c>
      <c r="T66" s="317"/>
      <c r="U66" s="318"/>
      <c r="V66" s="91" t="s">
        <v>52</v>
      </c>
      <c r="W66" s="44"/>
      <c r="X66" s="44"/>
      <c r="Y66" s="44"/>
      <c r="Z66" s="44"/>
      <c r="AA66" s="44"/>
      <c r="AB66" s="92"/>
      <c r="AC66" s="316" t="s">
        <v>100</v>
      </c>
      <c r="AD66" s="317"/>
      <c r="AE66" s="318"/>
      <c r="AF66" s="5"/>
      <c r="AG66" s="5"/>
      <c r="AH66" s="5"/>
      <c r="AI66" s="5"/>
      <c r="AJ66" s="5"/>
      <c r="AK66" s="5"/>
    </row>
    <row r="67" spans="1:37">
      <c r="A67" s="41"/>
      <c r="B67" s="41"/>
      <c r="C67" s="41"/>
      <c r="D67" s="41"/>
      <c r="E67" s="42"/>
      <c r="F67" s="42"/>
      <c r="G67" s="41"/>
      <c r="H67" s="41"/>
      <c r="I67" s="41"/>
      <c r="J67" s="41"/>
      <c r="K67" s="41"/>
      <c r="L67" s="41"/>
      <c r="M67" s="41"/>
      <c r="N67" s="42"/>
      <c r="O67" s="42"/>
      <c r="P67" s="42"/>
      <c r="Q67" s="41"/>
      <c r="R67" s="41"/>
      <c r="S67" s="41"/>
      <c r="T67" s="41"/>
      <c r="U67" s="41"/>
      <c r="V67" s="41"/>
      <c r="W67" s="41"/>
      <c r="X67" s="42"/>
      <c r="Y67" s="42"/>
      <c r="Z67" s="42"/>
    </row>
    <row r="68" spans="1:37" ht="14.25" customHeight="1">
      <c r="A68" s="319" t="s">
        <v>251</v>
      </c>
      <c r="B68" s="320"/>
      <c r="C68" s="320"/>
      <c r="D68" s="320"/>
      <c r="E68" s="320"/>
      <c r="F68" s="320"/>
      <c r="G68" s="320"/>
      <c r="H68" s="320"/>
      <c r="I68" s="320"/>
      <c r="J68" s="320"/>
      <c r="K68" s="320"/>
      <c r="L68" s="320"/>
      <c r="M68" s="320"/>
      <c r="N68" s="320"/>
      <c r="O68" s="320"/>
      <c r="P68" s="320"/>
      <c r="Q68" s="321"/>
      <c r="R68" s="314" t="s">
        <v>250</v>
      </c>
      <c r="S68" s="322"/>
      <c r="T68" s="322"/>
      <c r="U68" s="322"/>
      <c r="V68" s="322"/>
      <c r="W68" s="322"/>
      <c r="X68" s="322"/>
      <c r="Y68" s="315"/>
    </row>
    <row r="70" spans="1:37">
      <c r="A70" s="4" t="s">
        <v>80</v>
      </c>
    </row>
    <row r="71" spans="1:37">
      <c r="A71" s="301" t="s">
        <v>56</v>
      </c>
      <c r="B71" s="302"/>
      <c r="C71" s="302"/>
      <c r="D71" s="302"/>
      <c r="E71" s="302"/>
      <c r="F71" s="303"/>
      <c r="G71" s="304" t="s">
        <v>57</v>
      </c>
      <c r="H71" s="305"/>
      <c r="I71" s="305"/>
      <c r="J71" s="305"/>
      <c r="K71" s="305"/>
      <c r="L71" s="305"/>
      <c r="M71" s="305"/>
      <c r="N71" s="305"/>
      <c r="O71" s="305"/>
      <c r="P71" s="305"/>
      <c r="Q71" s="305"/>
      <c r="R71" s="305"/>
      <c r="S71" s="306"/>
      <c r="T71" s="307" t="s">
        <v>227</v>
      </c>
      <c r="U71" s="308"/>
      <c r="V71" s="308"/>
      <c r="W71" s="309"/>
      <c r="X71" s="301" t="s">
        <v>71</v>
      </c>
      <c r="Y71" s="302"/>
      <c r="Z71" s="302"/>
      <c r="AA71" s="303"/>
      <c r="AB71" s="310" t="s">
        <v>58</v>
      </c>
      <c r="AC71" s="311"/>
      <c r="AD71" s="311"/>
      <c r="AE71" s="311"/>
      <c r="AF71" s="311"/>
    </row>
    <row r="72" spans="1:37">
      <c r="A72" s="285" t="s">
        <v>201</v>
      </c>
      <c r="B72" s="286"/>
      <c r="C72" s="286"/>
      <c r="D72" s="286"/>
      <c r="E72" s="286"/>
      <c r="F72" s="287"/>
      <c r="G72" s="239">
        <v>2021</v>
      </c>
      <c r="H72" s="240"/>
      <c r="I72" s="240"/>
      <c r="J72" s="105" t="s">
        <v>7</v>
      </c>
      <c r="K72" s="45">
        <v>9</v>
      </c>
      <c r="L72" s="105" t="s">
        <v>25</v>
      </c>
      <c r="M72" s="105" t="s">
        <v>59</v>
      </c>
      <c r="N72" s="240">
        <v>2021</v>
      </c>
      <c r="O72" s="240"/>
      <c r="P72" s="240"/>
      <c r="Q72" s="105" t="s">
        <v>7</v>
      </c>
      <c r="R72" s="45">
        <v>12</v>
      </c>
      <c r="S72" s="106" t="s">
        <v>25</v>
      </c>
      <c r="T72" s="290">
        <v>1256.5999999999999</v>
      </c>
      <c r="U72" s="291"/>
      <c r="V72" s="291"/>
      <c r="W72" s="292"/>
      <c r="X72" s="293" t="s">
        <v>203</v>
      </c>
      <c r="Y72" s="294"/>
      <c r="Z72" s="294"/>
      <c r="AA72" s="299"/>
      <c r="AB72" s="288" t="s">
        <v>202</v>
      </c>
      <c r="AC72" s="289"/>
      <c r="AD72" s="289"/>
      <c r="AE72" s="289"/>
      <c r="AF72" s="300"/>
    </row>
    <row r="73" spans="1:37">
      <c r="A73" s="285" t="s">
        <v>214</v>
      </c>
      <c r="B73" s="286"/>
      <c r="C73" s="286"/>
      <c r="D73" s="286"/>
      <c r="E73" s="286"/>
      <c r="F73" s="287"/>
      <c r="G73" s="288">
        <v>2022</v>
      </c>
      <c r="H73" s="289"/>
      <c r="I73" s="289"/>
      <c r="J73" s="105" t="s">
        <v>7</v>
      </c>
      <c r="K73" s="121">
        <v>1</v>
      </c>
      <c r="L73" s="105" t="s">
        <v>25</v>
      </c>
      <c r="M73" s="105" t="s">
        <v>59</v>
      </c>
      <c r="N73" s="289">
        <v>2022</v>
      </c>
      <c r="O73" s="289"/>
      <c r="P73" s="289"/>
      <c r="Q73" s="105" t="s">
        <v>7</v>
      </c>
      <c r="R73" s="121">
        <v>4</v>
      </c>
      <c r="S73" s="106" t="s">
        <v>25</v>
      </c>
      <c r="T73" s="290">
        <v>1256.7</v>
      </c>
      <c r="U73" s="291"/>
      <c r="V73" s="291"/>
      <c r="W73" s="292"/>
      <c r="X73" s="293" t="s">
        <v>200</v>
      </c>
      <c r="Y73" s="294"/>
      <c r="Z73" s="294"/>
      <c r="AA73" s="299"/>
      <c r="AB73" s="288" t="s">
        <v>215</v>
      </c>
      <c r="AC73" s="289"/>
      <c r="AD73" s="289"/>
      <c r="AE73" s="289"/>
      <c r="AF73" s="300"/>
    </row>
    <row r="74" spans="1:37">
      <c r="A74" s="285" t="s">
        <v>229</v>
      </c>
      <c r="B74" s="286"/>
      <c r="C74" s="286"/>
      <c r="D74" s="286"/>
      <c r="E74" s="286"/>
      <c r="F74" s="287"/>
      <c r="G74" s="288">
        <v>2022</v>
      </c>
      <c r="H74" s="289"/>
      <c r="I74" s="289"/>
      <c r="J74" s="105" t="s">
        <v>7</v>
      </c>
      <c r="K74" s="121">
        <v>5</v>
      </c>
      <c r="L74" s="105" t="s">
        <v>25</v>
      </c>
      <c r="M74" s="105" t="s">
        <v>59</v>
      </c>
      <c r="N74" s="289">
        <v>2022</v>
      </c>
      <c r="O74" s="289"/>
      <c r="P74" s="289"/>
      <c r="Q74" s="105" t="s">
        <v>7</v>
      </c>
      <c r="R74" s="121">
        <v>8</v>
      </c>
      <c r="S74" s="106" t="s">
        <v>25</v>
      </c>
      <c r="T74" s="290">
        <v>1256.7</v>
      </c>
      <c r="U74" s="291"/>
      <c r="V74" s="291"/>
      <c r="W74" s="292"/>
      <c r="X74" s="293" t="s">
        <v>200</v>
      </c>
      <c r="Y74" s="294"/>
      <c r="Z74" s="294"/>
      <c r="AA74" s="299"/>
      <c r="AB74" s="288" t="s">
        <v>215</v>
      </c>
      <c r="AC74" s="289"/>
      <c r="AD74" s="289"/>
      <c r="AE74" s="289"/>
      <c r="AF74" s="300"/>
    </row>
    <row r="75" spans="1:37">
      <c r="A75" s="285"/>
      <c r="B75" s="286"/>
      <c r="C75" s="286"/>
      <c r="D75" s="286"/>
      <c r="E75" s="286"/>
      <c r="F75" s="287"/>
      <c r="G75" s="288"/>
      <c r="H75" s="289"/>
      <c r="I75" s="289"/>
      <c r="J75" s="105" t="s">
        <v>7</v>
      </c>
      <c r="K75" s="121"/>
      <c r="L75" s="105" t="s">
        <v>25</v>
      </c>
      <c r="M75" s="105" t="s">
        <v>59</v>
      </c>
      <c r="N75" s="289"/>
      <c r="O75" s="289"/>
      <c r="P75" s="289"/>
      <c r="Q75" s="105" t="s">
        <v>7</v>
      </c>
      <c r="R75" s="121"/>
      <c r="S75" s="106" t="s">
        <v>25</v>
      </c>
      <c r="T75" s="290"/>
      <c r="U75" s="291"/>
      <c r="V75" s="291"/>
      <c r="W75" s="292"/>
      <c r="X75" s="293"/>
      <c r="Y75" s="294"/>
      <c r="Z75" s="294"/>
      <c r="AA75" s="299"/>
      <c r="AB75" s="288"/>
      <c r="AC75" s="289"/>
      <c r="AD75" s="289"/>
      <c r="AE75" s="289"/>
      <c r="AF75" s="300"/>
    </row>
    <row r="76" spans="1:37">
      <c r="A76" s="285"/>
      <c r="B76" s="286"/>
      <c r="C76" s="286"/>
      <c r="D76" s="286"/>
      <c r="E76" s="286"/>
      <c r="F76" s="287"/>
      <c r="G76" s="288"/>
      <c r="H76" s="289"/>
      <c r="I76" s="289"/>
      <c r="J76" s="105" t="s">
        <v>7</v>
      </c>
      <c r="K76" s="121"/>
      <c r="L76" s="105" t="s">
        <v>25</v>
      </c>
      <c r="M76" s="105" t="s">
        <v>59</v>
      </c>
      <c r="N76" s="289"/>
      <c r="O76" s="289"/>
      <c r="P76" s="289"/>
      <c r="Q76" s="105" t="s">
        <v>7</v>
      </c>
      <c r="R76" s="121"/>
      <c r="S76" s="106" t="s">
        <v>25</v>
      </c>
      <c r="T76" s="290"/>
      <c r="U76" s="291"/>
      <c r="V76" s="291"/>
      <c r="W76" s="292"/>
      <c r="X76" s="293"/>
      <c r="Y76" s="294"/>
      <c r="Z76" s="294"/>
      <c r="AA76" s="295"/>
      <c r="AB76" s="296"/>
      <c r="AC76" s="297"/>
      <c r="AD76" s="297"/>
      <c r="AE76" s="297"/>
      <c r="AF76" s="298"/>
    </row>
    <row r="77" spans="1:37">
      <c r="A77" s="272" t="s">
        <v>54</v>
      </c>
      <c r="B77" s="273"/>
      <c r="C77" s="273"/>
      <c r="D77" s="273"/>
      <c r="E77" s="273"/>
      <c r="F77" s="273"/>
      <c r="G77" s="273"/>
      <c r="H77" s="273"/>
      <c r="I77" s="273"/>
      <c r="J77" s="273"/>
      <c r="K77" s="273"/>
      <c r="L77" s="273"/>
      <c r="M77" s="273"/>
      <c r="N77" s="273"/>
      <c r="O77" s="273"/>
      <c r="P77" s="273"/>
      <c r="Q77" s="273"/>
      <c r="R77" s="273"/>
      <c r="S77" s="274"/>
      <c r="T77" s="275">
        <f>SUM(T72:W76)</f>
        <v>3770</v>
      </c>
      <c r="U77" s="275"/>
      <c r="V77" s="275"/>
      <c r="W77" s="275"/>
      <c r="X77" s="82"/>
      <c r="Y77" s="82"/>
      <c r="Z77" s="82"/>
      <c r="AA77" s="82"/>
      <c r="AB77" s="82"/>
      <c r="AC77" s="82"/>
      <c r="AD77" s="138"/>
      <c r="AE77" s="138"/>
      <c r="AF77" s="139"/>
    </row>
    <row r="79" spans="1:37">
      <c r="A79" s="4" t="s">
        <v>230</v>
      </c>
    </row>
    <row r="80" spans="1:37" s="11" customFormat="1" ht="16.5" customHeight="1">
      <c r="A80" s="276" t="s">
        <v>231</v>
      </c>
      <c r="B80" s="277"/>
      <c r="C80" s="277"/>
      <c r="D80" s="278"/>
      <c r="E80" s="279" t="s">
        <v>60</v>
      </c>
      <c r="F80" s="279"/>
      <c r="G80" s="279"/>
      <c r="H80" s="279" t="s">
        <v>61</v>
      </c>
      <c r="I80" s="279"/>
      <c r="J80" s="279"/>
      <c r="K80" s="280" t="s">
        <v>62</v>
      </c>
      <c r="L80" s="280"/>
      <c r="M80" s="280"/>
      <c r="N80" s="281" t="s">
        <v>63</v>
      </c>
      <c r="O80" s="281"/>
      <c r="P80" s="281"/>
      <c r="Q80" s="282" t="s">
        <v>64</v>
      </c>
      <c r="R80" s="283"/>
      <c r="S80" s="283"/>
      <c r="T80" s="283"/>
      <c r="U80" s="283"/>
      <c r="V80" s="283"/>
      <c r="W80" s="284"/>
      <c r="X80" s="264" t="s">
        <v>65</v>
      </c>
      <c r="Y80" s="264"/>
      <c r="Z80" s="264"/>
      <c r="AA80" s="264"/>
      <c r="AB80" s="264"/>
      <c r="AC80" s="264"/>
      <c r="AD80" s="264"/>
      <c r="AE80" s="264"/>
      <c r="AF80" s="264"/>
    </row>
    <row r="81" spans="1:32" s="11" customFormat="1" ht="16.5" customHeight="1">
      <c r="A81" s="265" t="s">
        <v>241</v>
      </c>
      <c r="B81" s="265"/>
      <c r="C81" s="265"/>
      <c r="D81" s="265"/>
      <c r="E81" s="266"/>
      <c r="F81" s="266"/>
      <c r="G81" s="267" t="s">
        <v>7</v>
      </c>
      <c r="H81" s="266"/>
      <c r="I81" s="266"/>
      <c r="J81" s="268" t="s">
        <v>8</v>
      </c>
      <c r="K81" s="269"/>
      <c r="L81" s="269"/>
      <c r="M81" s="270" t="s">
        <v>7</v>
      </c>
      <c r="N81" s="271"/>
      <c r="O81" s="271"/>
      <c r="P81" s="270" t="s">
        <v>8</v>
      </c>
      <c r="Q81" s="46" t="s">
        <v>66</v>
      </c>
      <c r="R81" s="258"/>
      <c r="S81" s="258"/>
      <c r="T81" s="258"/>
      <c r="U81" s="258"/>
      <c r="V81" s="258"/>
      <c r="W81" s="259"/>
      <c r="X81" s="260"/>
      <c r="Y81" s="260"/>
      <c r="Z81" s="260"/>
      <c r="AA81" s="260"/>
      <c r="AB81" s="260"/>
      <c r="AC81" s="260"/>
      <c r="AD81" s="260"/>
      <c r="AE81" s="260"/>
      <c r="AF81" s="260"/>
    </row>
    <row r="82" spans="1:32" s="11" customFormat="1" ht="16.5" customHeight="1">
      <c r="A82" s="265"/>
      <c r="B82" s="265"/>
      <c r="C82" s="265"/>
      <c r="D82" s="265"/>
      <c r="E82" s="266"/>
      <c r="F82" s="266"/>
      <c r="G82" s="267"/>
      <c r="H82" s="266"/>
      <c r="I82" s="266"/>
      <c r="J82" s="268"/>
      <c r="K82" s="269"/>
      <c r="L82" s="269"/>
      <c r="M82" s="270"/>
      <c r="N82" s="271"/>
      <c r="O82" s="271"/>
      <c r="P82" s="270"/>
      <c r="Q82" s="46" t="s">
        <v>67</v>
      </c>
      <c r="R82" s="258"/>
      <c r="S82" s="258"/>
      <c r="T82" s="258"/>
      <c r="U82" s="258"/>
      <c r="V82" s="258"/>
      <c r="W82" s="259"/>
      <c r="X82" s="260"/>
      <c r="Y82" s="260"/>
      <c r="Z82" s="260"/>
      <c r="AA82" s="260"/>
      <c r="AB82" s="260"/>
      <c r="AC82" s="260"/>
      <c r="AD82" s="260"/>
      <c r="AE82" s="260"/>
      <c r="AF82" s="260"/>
    </row>
    <row r="83" spans="1:32" s="11" customFormat="1" ht="16.5" customHeight="1">
      <c r="A83" s="265"/>
      <c r="B83" s="265"/>
      <c r="C83" s="265"/>
      <c r="D83" s="265"/>
      <c r="E83" s="266"/>
      <c r="F83" s="266"/>
      <c r="G83" s="267"/>
      <c r="H83" s="266"/>
      <c r="I83" s="266"/>
      <c r="J83" s="268"/>
      <c r="K83" s="269"/>
      <c r="L83" s="269"/>
      <c r="M83" s="270"/>
      <c r="N83" s="271"/>
      <c r="O83" s="271"/>
      <c r="P83" s="270"/>
      <c r="Q83" s="46" t="s">
        <v>68</v>
      </c>
      <c r="R83" s="258"/>
      <c r="S83" s="258"/>
      <c r="T83" s="258"/>
      <c r="U83" s="258"/>
      <c r="V83" s="258"/>
      <c r="W83" s="259"/>
      <c r="X83" s="260"/>
      <c r="Y83" s="260"/>
      <c r="Z83" s="260"/>
      <c r="AA83" s="260"/>
      <c r="AB83" s="260"/>
      <c r="AC83" s="260"/>
      <c r="AD83" s="260"/>
      <c r="AE83" s="260"/>
      <c r="AF83" s="260"/>
    </row>
    <row r="84" spans="1:32" s="11" customFormat="1" ht="12.75" customHeight="1">
      <c r="A84" s="261" t="s">
        <v>236</v>
      </c>
      <c r="B84" s="261"/>
      <c r="C84" s="261"/>
      <c r="D84" s="261"/>
      <c r="E84" s="261"/>
      <c r="F84" s="261"/>
      <c r="G84" s="261"/>
      <c r="H84" s="261"/>
      <c r="I84" s="261"/>
      <c r="J84" s="261"/>
      <c r="K84" s="261"/>
      <c r="L84" s="261"/>
      <c r="M84" s="261"/>
      <c r="N84" s="261"/>
      <c r="O84" s="261"/>
      <c r="P84" s="261"/>
      <c r="Q84" s="261"/>
      <c r="R84" s="261"/>
      <c r="S84" s="261"/>
      <c r="T84" s="261"/>
      <c r="U84" s="261"/>
      <c r="V84" s="261"/>
      <c r="W84" s="261"/>
      <c r="X84" s="261"/>
      <c r="Y84" s="261"/>
      <c r="Z84" s="261"/>
      <c r="AA84" s="261"/>
      <c r="AB84" s="261"/>
      <c r="AC84" s="261"/>
      <c r="AD84" s="261"/>
      <c r="AE84" s="261"/>
      <c r="AF84" s="261"/>
    </row>
    <row r="85" spans="1:32" s="11" customFormat="1" ht="12.75" customHeight="1">
      <c r="A85" s="262"/>
      <c r="B85" s="262"/>
      <c r="C85" s="262"/>
      <c r="D85" s="262"/>
      <c r="E85" s="262"/>
      <c r="F85" s="262"/>
      <c r="G85" s="262"/>
      <c r="H85" s="262"/>
      <c r="I85" s="262"/>
      <c r="J85" s="262"/>
      <c r="K85" s="262"/>
      <c r="L85" s="262"/>
      <c r="M85" s="262"/>
      <c r="N85" s="262"/>
      <c r="O85" s="262"/>
      <c r="P85" s="262"/>
      <c r="Q85" s="262"/>
      <c r="R85" s="262"/>
      <c r="S85" s="262"/>
      <c r="T85" s="262"/>
      <c r="U85" s="262"/>
      <c r="V85" s="262"/>
      <c r="W85" s="262"/>
      <c r="X85" s="262"/>
      <c r="Y85" s="262"/>
      <c r="Z85" s="262"/>
      <c r="AA85" s="262"/>
      <c r="AB85" s="262"/>
      <c r="AC85" s="262"/>
      <c r="AD85" s="262"/>
      <c r="AE85" s="262"/>
      <c r="AF85" s="262"/>
    </row>
    <row r="86" spans="1:32" s="11" customFormat="1" ht="12.75" customHeight="1">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row>
    <row r="87" spans="1:32" s="11" customFormat="1" ht="12.75" customHeight="1">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row>
    <row r="88" spans="1:32">
      <c r="A88" s="124" t="s">
        <v>217</v>
      </c>
      <c r="B88" s="41"/>
      <c r="C88" s="41"/>
      <c r="D88" s="41"/>
      <c r="E88" s="42"/>
      <c r="F88" s="42"/>
      <c r="G88" s="41"/>
      <c r="H88" s="41"/>
      <c r="I88" s="41" t="s">
        <v>238</v>
      </c>
      <c r="J88" s="41"/>
      <c r="K88" s="41"/>
      <c r="L88" s="41"/>
      <c r="M88" s="41"/>
      <c r="N88" s="42"/>
      <c r="O88" s="42"/>
      <c r="P88" s="42"/>
      <c r="Q88" s="41"/>
      <c r="R88" s="41"/>
      <c r="S88" s="41"/>
      <c r="T88" s="41"/>
      <c r="U88" s="41"/>
      <c r="V88" s="41"/>
      <c r="W88" s="41"/>
      <c r="X88" s="42"/>
      <c r="Y88" s="42"/>
      <c r="Z88" s="42"/>
    </row>
    <row r="89" spans="1:32" ht="12.75" thickBot="1">
      <c r="A89" s="50" t="s">
        <v>55</v>
      </c>
      <c r="B89" s="50"/>
      <c r="C89" s="50"/>
      <c r="D89" s="239">
        <v>2021</v>
      </c>
      <c r="E89" s="240"/>
      <c r="F89" s="240"/>
      <c r="G89" s="105" t="s">
        <v>7</v>
      </c>
      <c r="H89" s="34">
        <v>9</v>
      </c>
      <c r="I89" s="105" t="s">
        <v>25</v>
      </c>
      <c r="J89" s="34">
        <v>1</v>
      </c>
      <c r="K89" s="106" t="s">
        <v>9</v>
      </c>
      <c r="L89" s="41"/>
      <c r="M89" s="41"/>
      <c r="N89" s="42"/>
      <c r="O89" s="42"/>
      <c r="P89" s="42"/>
      <c r="Q89" s="41"/>
      <c r="R89" s="41"/>
      <c r="S89" s="41"/>
      <c r="T89" s="41"/>
      <c r="U89" s="41"/>
      <c r="V89" s="41"/>
      <c r="W89" s="41"/>
      <c r="X89" s="42"/>
      <c r="Y89" s="42"/>
      <c r="Z89" s="42"/>
    </row>
    <row r="90" spans="1:32" ht="12.75" thickBot="1">
      <c r="A90" s="51" t="s">
        <v>53</v>
      </c>
      <c r="B90" s="51"/>
      <c r="C90" s="51"/>
      <c r="D90" s="51"/>
      <c r="E90" s="51"/>
      <c r="F90" s="51"/>
      <c r="G90" s="51"/>
      <c r="H90" s="51"/>
      <c r="I90" s="51"/>
      <c r="J90" s="51"/>
      <c r="K90" s="212" t="str">
        <f>E66</f>
        <v>€</v>
      </c>
      <c r="L90" s="213"/>
      <c r="M90" s="241">
        <v>3770</v>
      </c>
      <c r="N90" s="242"/>
      <c r="O90" s="242"/>
      <c r="P90" s="242"/>
      <c r="Q90" s="242"/>
      <c r="R90" s="242"/>
      <c r="S90" s="243"/>
      <c r="T90" s="41"/>
      <c r="U90" s="41"/>
      <c r="V90" s="41"/>
      <c r="W90" s="41"/>
      <c r="X90" s="42"/>
      <c r="Y90" s="42"/>
      <c r="Z90" s="42"/>
    </row>
    <row r="91" spans="1:32">
      <c r="A91" s="41"/>
      <c r="B91" s="41"/>
      <c r="C91" s="41"/>
      <c r="D91" s="41"/>
      <c r="E91" s="42"/>
      <c r="F91" s="42"/>
      <c r="G91" s="41"/>
      <c r="H91" s="41"/>
      <c r="I91" s="41"/>
      <c r="J91" s="41"/>
      <c r="K91" s="41"/>
      <c r="L91" s="41"/>
      <c r="M91" s="41"/>
      <c r="N91" s="42"/>
      <c r="O91" s="42"/>
      <c r="P91" s="42"/>
      <c r="Q91" s="41"/>
      <c r="R91" s="41"/>
      <c r="S91" s="41"/>
      <c r="T91" s="41"/>
      <c r="U91" s="41"/>
      <c r="V91" s="41"/>
      <c r="W91" s="41"/>
      <c r="X91" s="42"/>
      <c r="Y91" s="42"/>
      <c r="Z91" s="42"/>
      <c r="AA91" s="41"/>
      <c r="AB91" s="41"/>
      <c r="AC91" s="41"/>
      <c r="AD91" s="41"/>
      <c r="AE91" s="41"/>
      <c r="AF91" s="41"/>
    </row>
    <row r="92" spans="1:32">
      <c r="A92" s="124" t="s">
        <v>218</v>
      </c>
      <c r="B92" s="41"/>
      <c r="C92" s="41"/>
      <c r="D92" s="41"/>
      <c r="E92" s="42"/>
      <c r="F92" s="42"/>
      <c r="G92" s="41"/>
      <c r="H92" s="41"/>
      <c r="I92" s="41" t="s">
        <v>237</v>
      </c>
      <c r="J92" s="41"/>
      <c r="K92" s="41"/>
      <c r="L92" s="41"/>
      <c r="M92" s="41"/>
      <c r="N92" s="42"/>
      <c r="O92" s="42"/>
      <c r="P92" s="42"/>
      <c r="Q92" s="41"/>
      <c r="R92" s="41"/>
      <c r="S92" s="41"/>
      <c r="T92" s="41"/>
      <c r="U92" s="41"/>
      <c r="V92" s="41"/>
      <c r="W92" s="41"/>
      <c r="X92" s="42"/>
      <c r="Y92" s="42"/>
      <c r="Z92" s="42"/>
    </row>
    <row r="93" spans="1:32" ht="12.75" thickBot="1">
      <c r="A93" s="50" t="s">
        <v>55</v>
      </c>
      <c r="B93" s="50"/>
      <c r="C93" s="50"/>
      <c r="D93" s="239"/>
      <c r="E93" s="240"/>
      <c r="F93" s="240"/>
      <c r="G93" s="105" t="s">
        <v>7</v>
      </c>
      <c r="H93" s="34"/>
      <c r="I93" s="105" t="s">
        <v>25</v>
      </c>
      <c r="J93" s="34"/>
      <c r="K93" s="106" t="s">
        <v>9</v>
      </c>
      <c r="L93" s="41"/>
      <c r="M93" s="41"/>
      <c r="N93" s="42"/>
      <c r="O93" s="42"/>
      <c r="P93" s="42"/>
      <c r="Q93" s="41"/>
      <c r="R93" s="41"/>
      <c r="S93" s="41"/>
      <c r="T93" s="41"/>
      <c r="U93" s="41"/>
      <c r="V93" s="41"/>
      <c r="W93" s="41"/>
      <c r="X93" s="42"/>
      <c r="Y93" s="42"/>
      <c r="Z93" s="42"/>
    </row>
    <row r="94" spans="1:32" ht="12.75" thickBot="1">
      <c r="A94" s="51" t="s">
        <v>53</v>
      </c>
      <c r="B94" s="51"/>
      <c r="C94" s="51"/>
      <c r="D94" s="51"/>
      <c r="E94" s="51"/>
      <c r="F94" s="51"/>
      <c r="G94" s="51"/>
      <c r="H94" s="51"/>
      <c r="I94" s="51"/>
      <c r="J94" s="51"/>
      <c r="K94" s="255" t="str">
        <f>E66</f>
        <v>€</v>
      </c>
      <c r="L94" s="256"/>
      <c r="M94" s="241"/>
      <c r="N94" s="242"/>
      <c r="O94" s="242"/>
      <c r="P94" s="242"/>
      <c r="Q94" s="242"/>
      <c r="R94" s="242"/>
      <c r="S94" s="257"/>
      <c r="T94" s="244"/>
      <c r="U94" s="245"/>
      <c r="V94" s="245"/>
      <c r="W94" s="41"/>
      <c r="X94" s="42"/>
      <c r="Y94" s="42"/>
      <c r="Z94" s="42"/>
    </row>
    <row r="95" spans="1:32" ht="12.75" thickBot="1">
      <c r="A95" s="51" t="s">
        <v>219</v>
      </c>
      <c r="B95" s="51"/>
      <c r="C95" s="51"/>
      <c r="D95" s="51"/>
      <c r="E95" s="51"/>
      <c r="F95" s="51"/>
      <c r="G95" s="51"/>
      <c r="H95" s="51"/>
      <c r="I95" s="51"/>
      <c r="J95" s="51"/>
      <c r="K95" s="212" t="str">
        <f>E66</f>
        <v>€</v>
      </c>
      <c r="L95" s="213"/>
      <c r="M95" s="246" t="str">
        <f>IF(M90="","",IF(M94="","",M94-M90))</f>
        <v/>
      </c>
      <c r="N95" s="247"/>
      <c r="O95" s="247"/>
      <c r="P95" s="247"/>
      <c r="Q95" s="247"/>
      <c r="R95" s="247"/>
      <c r="S95" s="248"/>
      <c r="T95" s="249" t="str">
        <f>IF(M94="","",IF(M90&gt;M94,"減額",(IF(M90&lt;M94,"増額","確定"))))</f>
        <v/>
      </c>
      <c r="U95" s="250"/>
      <c r="V95" s="251"/>
      <c r="W95" s="59"/>
      <c r="X95" s="59"/>
      <c r="Y95" s="59"/>
      <c r="Z95" s="58"/>
    </row>
    <row r="96" spans="1:32">
      <c r="A96" s="252" t="s">
        <v>70</v>
      </c>
      <c r="B96" s="253"/>
      <c r="C96" s="253"/>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4"/>
    </row>
    <row r="97" spans="1:32">
      <c r="A97" s="172"/>
      <c r="B97" s="172"/>
      <c r="C97" s="172"/>
      <c r="D97" s="172"/>
      <c r="E97" s="172"/>
      <c r="F97" s="172"/>
      <c r="G97" s="172"/>
      <c r="H97" s="172"/>
      <c r="I97" s="172"/>
      <c r="J97" s="172"/>
      <c r="K97" s="172"/>
      <c r="L97" s="172"/>
      <c r="M97" s="172"/>
      <c r="N97" s="172"/>
      <c r="O97" s="172"/>
      <c r="P97" s="172"/>
      <c r="Q97" s="172"/>
      <c r="R97" s="172"/>
      <c r="S97" s="172"/>
      <c r="T97" s="172"/>
      <c r="U97" s="172"/>
      <c r="V97" s="172"/>
      <c r="W97" s="172"/>
      <c r="X97" s="172"/>
      <c r="Y97" s="172"/>
      <c r="Z97" s="172"/>
      <c r="AA97" s="172"/>
      <c r="AB97" s="172"/>
      <c r="AC97" s="172"/>
      <c r="AD97" s="172"/>
      <c r="AE97" s="172"/>
      <c r="AF97" s="172"/>
    </row>
    <row r="98" spans="1:32">
      <c r="A98" s="173"/>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row>
    <row r="99" spans="1:32">
      <c r="A99" s="173"/>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row>
    <row r="100" spans="1:32">
      <c r="A100" s="150"/>
      <c r="B100" s="150"/>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row>
    <row r="101" spans="1:32">
      <c r="A101" s="124" t="s">
        <v>220</v>
      </c>
      <c r="B101" s="41"/>
      <c r="C101" s="41"/>
      <c r="D101" s="41"/>
      <c r="E101" s="42"/>
      <c r="F101" s="42"/>
      <c r="G101" s="41"/>
      <c r="H101" s="41"/>
      <c r="I101" s="41"/>
      <c r="J101" s="41"/>
      <c r="K101" s="41"/>
      <c r="L101" s="41"/>
      <c r="M101" s="41"/>
      <c r="N101" s="42"/>
      <c r="O101" s="42"/>
      <c r="P101" s="42"/>
      <c r="Q101" s="41"/>
      <c r="R101" s="41"/>
      <c r="S101" s="41"/>
      <c r="T101" s="41"/>
      <c r="U101" s="41"/>
      <c r="V101" s="41"/>
      <c r="W101" s="41"/>
      <c r="X101" s="42"/>
      <c r="Y101" s="42"/>
      <c r="Z101" s="42"/>
    </row>
    <row r="102" spans="1:32">
      <c r="A102" s="50" t="s">
        <v>55</v>
      </c>
      <c r="B102" s="50"/>
      <c r="C102" s="50"/>
      <c r="D102" s="239"/>
      <c r="E102" s="240"/>
      <c r="F102" s="240"/>
      <c r="G102" s="105" t="s">
        <v>7</v>
      </c>
      <c r="H102" s="34"/>
      <c r="I102" s="105" t="s">
        <v>25</v>
      </c>
      <c r="J102" s="34"/>
      <c r="K102" s="106" t="s">
        <v>9</v>
      </c>
      <c r="L102" s="41"/>
      <c r="M102" s="41"/>
      <c r="N102" s="42"/>
      <c r="O102" s="42"/>
      <c r="P102" s="42"/>
      <c r="Q102" s="41"/>
      <c r="R102" s="41"/>
      <c r="S102" s="41"/>
      <c r="T102" s="41"/>
      <c r="U102" s="41"/>
      <c r="V102" s="41"/>
      <c r="W102" s="41"/>
      <c r="X102" s="42"/>
      <c r="Y102" s="42"/>
      <c r="Z102" s="42"/>
    </row>
    <row r="103" spans="1:32">
      <c r="A103" s="50" t="s">
        <v>222</v>
      </c>
      <c r="B103" s="50"/>
      <c r="C103" s="50"/>
      <c r="D103" s="135"/>
      <c r="E103" s="135"/>
      <c r="F103" s="135"/>
      <c r="G103" s="50"/>
      <c r="H103" s="136"/>
      <c r="I103" s="50"/>
      <c r="J103" s="123"/>
      <c r="K103" s="50" t="s">
        <v>223</v>
      </c>
      <c r="L103" s="50"/>
      <c r="M103" s="50"/>
      <c r="N103" s="57"/>
      <c r="O103" s="42"/>
      <c r="P103" s="42"/>
      <c r="Q103" s="41"/>
      <c r="R103" s="41"/>
      <c r="S103" s="41"/>
      <c r="T103" s="41"/>
      <c r="U103" s="41"/>
      <c r="V103" s="41"/>
      <c r="W103" s="41"/>
      <c r="X103" s="42"/>
      <c r="Y103" s="42"/>
      <c r="Z103" s="42"/>
    </row>
    <row r="104" spans="1:32" ht="12.75" thickBot="1">
      <c r="A104" s="50" t="s">
        <v>224</v>
      </c>
      <c r="B104" s="50"/>
      <c r="C104" s="50"/>
      <c r="D104" s="50"/>
      <c r="E104" s="135"/>
      <c r="F104" s="239"/>
      <c r="G104" s="240"/>
      <c r="H104" s="240"/>
      <c r="I104" s="105" t="s">
        <v>7</v>
      </c>
      <c r="J104" s="34"/>
      <c r="K104" s="105" t="s">
        <v>25</v>
      </c>
      <c r="L104" s="34"/>
      <c r="M104" s="106" t="s">
        <v>9</v>
      </c>
      <c r="N104" s="41"/>
      <c r="O104" s="42"/>
      <c r="P104" s="42"/>
      <c r="Q104" s="41"/>
      <c r="R104" s="41"/>
      <c r="S104" s="41"/>
      <c r="T104" s="41"/>
      <c r="U104" s="41"/>
      <c r="V104" s="41"/>
      <c r="W104" s="41"/>
      <c r="X104" s="42"/>
      <c r="Y104" s="42"/>
      <c r="Z104" s="42"/>
    </row>
    <row r="105" spans="1:32" ht="12.75" thickBot="1">
      <c r="A105" s="51" t="s">
        <v>53</v>
      </c>
      <c r="B105" s="51"/>
      <c r="C105" s="51"/>
      <c r="D105" s="51"/>
      <c r="E105" s="51"/>
      <c r="F105" s="51"/>
      <c r="G105" s="51"/>
      <c r="H105" s="51"/>
      <c r="I105" s="51"/>
      <c r="J105" s="51"/>
      <c r="K105" s="212" t="str">
        <f>E66</f>
        <v>€</v>
      </c>
      <c r="L105" s="213"/>
      <c r="M105" s="241"/>
      <c r="N105" s="242"/>
      <c r="O105" s="242"/>
      <c r="P105" s="242"/>
      <c r="Q105" s="242"/>
      <c r="R105" s="242"/>
      <c r="S105" s="243"/>
      <c r="T105" s="244"/>
      <c r="U105" s="245"/>
      <c r="V105" s="245"/>
      <c r="W105" s="41"/>
      <c r="X105" s="42"/>
      <c r="Y105" s="42"/>
      <c r="Z105" s="43"/>
    </row>
    <row r="106" spans="1:32" ht="12.75" thickBot="1">
      <c r="A106" s="51" t="s">
        <v>221</v>
      </c>
      <c r="B106" s="51"/>
      <c r="C106" s="51"/>
      <c r="D106" s="51"/>
      <c r="E106" s="51"/>
      <c r="F106" s="51"/>
      <c r="G106" s="51"/>
      <c r="H106" s="51"/>
      <c r="I106" s="51"/>
      <c r="J106" s="51"/>
      <c r="K106" s="212" t="str">
        <f>E66</f>
        <v>€</v>
      </c>
      <c r="L106" s="213"/>
      <c r="M106" s="246" t="str">
        <f>IF(M105="","",M105-M94)</f>
        <v/>
      </c>
      <c r="N106" s="247"/>
      <c r="O106" s="247"/>
      <c r="P106" s="247"/>
      <c r="Q106" s="247"/>
      <c r="R106" s="247"/>
      <c r="S106" s="248"/>
      <c r="T106" s="249" t="str">
        <f>IF(M105="","",IF(M94&gt;M105,"減額",(IF(M94&lt;M105,"増額",""))))</f>
        <v/>
      </c>
      <c r="U106" s="250"/>
      <c r="V106" s="251"/>
      <c r="W106" s="59"/>
      <c r="X106" s="59"/>
      <c r="Y106" s="59"/>
      <c r="Z106" s="58"/>
    </row>
    <row r="107" spans="1:32">
      <c r="A107" s="226" t="s">
        <v>73</v>
      </c>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row>
    <row r="108" spans="1:32">
      <c r="A108" s="227"/>
      <c r="B108" s="228"/>
      <c r="C108" s="228"/>
      <c r="D108" s="228"/>
      <c r="E108" s="228"/>
      <c r="F108" s="228"/>
      <c r="G108" s="228"/>
      <c r="H108" s="228"/>
      <c r="I108" s="228"/>
      <c r="J108" s="228"/>
      <c r="K108" s="228"/>
      <c r="L108" s="228"/>
      <c r="M108" s="228"/>
      <c r="N108" s="228"/>
      <c r="O108" s="228"/>
      <c r="P108" s="228"/>
      <c r="Q108" s="228"/>
      <c r="R108" s="228"/>
      <c r="S108" s="228"/>
      <c r="T108" s="228"/>
      <c r="U108" s="228"/>
      <c r="V108" s="228"/>
      <c r="W108" s="228"/>
      <c r="X108" s="228"/>
      <c r="Y108" s="228"/>
      <c r="Z108" s="228"/>
      <c r="AA108" s="228"/>
      <c r="AB108" s="228"/>
      <c r="AC108" s="228"/>
      <c r="AD108" s="228"/>
      <c r="AE108" s="228"/>
      <c r="AF108" s="229"/>
    </row>
    <row r="109" spans="1:32">
      <c r="A109" s="230"/>
      <c r="B109" s="231"/>
      <c r="C109" s="231"/>
      <c r="D109" s="231"/>
      <c r="E109" s="231"/>
      <c r="F109" s="231"/>
      <c r="G109" s="231"/>
      <c r="H109" s="231"/>
      <c r="I109" s="231"/>
      <c r="J109" s="231"/>
      <c r="K109" s="231"/>
      <c r="L109" s="231"/>
      <c r="M109" s="231"/>
      <c r="N109" s="231"/>
      <c r="O109" s="231"/>
      <c r="P109" s="231"/>
      <c r="Q109" s="231"/>
      <c r="R109" s="231"/>
      <c r="S109" s="231"/>
      <c r="T109" s="231"/>
      <c r="U109" s="231"/>
      <c r="V109" s="231"/>
      <c r="W109" s="231"/>
      <c r="X109" s="231"/>
      <c r="Y109" s="231"/>
      <c r="Z109" s="231"/>
      <c r="AA109" s="231"/>
      <c r="AB109" s="231"/>
      <c r="AC109" s="231"/>
      <c r="AD109" s="231"/>
      <c r="AE109" s="231"/>
      <c r="AF109" s="232"/>
    </row>
    <row r="110" spans="1:32">
      <c r="A110" s="233"/>
      <c r="B110" s="234"/>
      <c r="C110" s="234"/>
      <c r="D110" s="234"/>
      <c r="E110" s="234"/>
      <c r="F110" s="234"/>
      <c r="G110" s="234"/>
      <c r="H110" s="234"/>
      <c r="I110" s="234"/>
      <c r="J110" s="234"/>
      <c r="K110" s="234"/>
      <c r="L110" s="234"/>
      <c r="M110" s="234"/>
      <c r="N110" s="234"/>
      <c r="O110" s="234"/>
      <c r="P110" s="234"/>
      <c r="Q110" s="234"/>
      <c r="R110" s="234"/>
      <c r="S110" s="234"/>
      <c r="T110" s="234"/>
      <c r="U110" s="234"/>
      <c r="V110" s="234"/>
      <c r="W110" s="234"/>
      <c r="X110" s="234"/>
      <c r="Y110" s="234"/>
      <c r="Z110" s="234"/>
      <c r="AA110" s="234"/>
      <c r="AB110" s="234"/>
      <c r="AC110" s="234"/>
      <c r="AD110" s="234"/>
      <c r="AE110" s="234"/>
      <c r="AF110" s="235"/>
    </row>
    <row r="111" spans="1:32" s="81" customFormat="1" ht="15.75" customHeight="1">
      <c r="A111" s="76"/>
      <c r="B111" s="77"/>
      <c r="C111" s="77"/>
      <c r="D111" s="77"/>
      <c r="E111" s="77"/>
      <c r="F111" s="77"/>
      <c r="G111" s="77"/>
      <c r="H111" s="77"/>
      <c r="I111" s="77"/>
      <c r="J111" s="77"/>
      <c r="K111" s="77"/>
      <c r="L111" s="77"/>
      <c r="M111" s="78"/>
      <c r="N111" s="78"/>
      <c r="O111" s="78"/>
      <c r="P111" s="78"/>
      <c r="Q111" s="78"/>
      <c r="R111" s="78"/>
      <c r="S111" s="78"/>
      <c r="T111" s="77"/>
      <c r="U111" s="79"/>
      <c r="V111" s="77"/>
      <c r="W111" s="77"/>
      <c r="X111" s="77"/>
      <c r="Y111" s="77"/>
      <c r="Z111" s="77"/>
      <c r="AA111" s="80"/>
      <c r="AB111" s="80"/>
      <c r="AC111" s="80"/>
      <c r="AD111" s="80"/>
      <c r="AE111" s="80"/>
      <c r="AF111" s="80"/>
    </row>
    <row r="112" spans="1:32" s="74" customFormat="1" ht="23.25" customHeight="1">
      <c r="A112" s="73" t="s">
        <v>257</v>
      </c>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row>
    <row r="113" spans="1:33" ht="12.75" thickBot="1"/>
    <row r="114" spans="1:33" ht="12.75" thickBot="1">
      <c r="A114" s="51" t="s">
        <v>81</v>
      </c>
      <c r="B114" s="51"/>
      <c r="C114" s="51"/>
      <c r="D114" s="51"/>
      <c r="E114" s="51"/>
      <c r="F114" s="51"/>
      <c r="G114" s="51"/>
      <c r="H114" s="51"/>
      <c r="I114" s="51"/>
      <c r="J114" s="51" t="s">
        <v>77</v>
      </c>
      <c r="K114" s="212" t="str">
        <f>E66</f>
        <v>€</v>
      </c>
      <c r="L114" s="213"/>
      <c r="M114" s="236">
        <f>IF(M105&lt;&gt;"",M105,IF(M94&lt;&gt;"",M94,M90))</f>
        <v>3770</v>
      </c>
      <c r="N114" s="237"/>
      <c r="O114" s="237"/>
      <c r="P114" s="237"/>
      <c r="Q114" s="237"/>
      <c r="R114" s="237"/>
      <c r="S114" s="238"/>
      <c r="T114" s="52" t="str">
        <f>IF(M105&lt;&gt;"","　３－３.授業料確定後の金額変更",IF(M94&lt;&gt;"","　３－２.授業料確定申請","　３－１.授業料概算申請"))</f>
        <v>　３－１.授業料概算申請</v>
      </c>
      <c r="U114" s="52"/>
      <c r="V114" s="53"/>
      <c r="W114" s="53"/>
      <c r="X114" s="53"/>
      <c r="Y114" s="53"/>
      <c r="Z114" s="52"/>
      <c r="AA114" s="52"/>
      <c r="AB114" s="52"/>
      <c r="AC114" s="52"/>
      <c r="AD114" s="52"/>
      <c r="AE114" s="52"/>
      <c r="AF114" s="52"/>
      <c r="AG114" s="49"/>
    </row>
    <row r="115" spans="1:33">
      <c r="A115" s="83" t="s">
        <v>74</v>
      </c>
      <c r="B115" s="51"/>
      <c r="C115" s="51"/>
      <c r="D115" s="51"/>
      <c r="E115" s="51"/>
      <c r="F115" s="51"/>
      <c r="G115" s="51"/>
      <c r="H115" s="51"/>
      <c r="I115" s="51"/>
      <c r="J115" s="51" t="s">
        <v>78</v>
      </c>
      <c r="K115" s="212" t="str">
        <f>E66</f>
        <v>€</v>
      </c>
      <c r="L115" s="213"/>
      <c r="M115" s="214">
        <f>ROUND(M114/O62*O63,2)</f>
        <v>2199.17</v>
      </c>
      <c r="N115" s="215"/>
      <c r="O115" s="215"/>
      <c r="P115" s="215"/>
      <c r="Q115" s="215"/>
      <c r="R115" s="215"/>
      <c r="S115" s="216"/>
      <c r="T115" s="52" t="str">
        <f>"=Ａ/"&amp;O62&amp;"か月（総月数）*"&amp;O63&amp;"か月（2021年度対象月数）"</f>
        <v>=Ａ/12か月（総月数）*7か月（2021年度対象月数）</v>
      </c>
      <c r="U115" s="52"/>
      <c r="V115" s="53"/>
      <c r="W115" s="53"/>
      <c r="X115" s="53"/>
      <c r="Y115" s="53"/>
      <c r="Z115" s="52"/>
      <c r="AA115" s="52"/>
      <c r="AB115" s="52"/>
      <c r="AC115" s="52"/>
      <c r="AD115" s="52"/>
      <c r="AE115" s="52"/>
      <c r="AF115" s="52"/>
      <c r="AG115" s="49"/>
    </row>
    <row r="116" spans="1:33">
      <c r="A116" s="83" t="s">
        <v>75</v>
      </c>
      <c r="B116" s="51"/>
      <c r="C116" s="51"/>
      <c r="D116" s="51"/>
      <c r="E116" s="51"/>
      <c r="F116" s="51"/>
      <c r="G116" s="51"/>
      <c r="H116" s="51"/>
      <c r="I116" s="51"/>
      <c r="J116" s="51" t="s">
        <v>79</v>
      </c>
      <c r="K116" s="212" t="str">
        <f>E66</f>
        <v>€</v>
      </c>
      <c r="L116" s="213"/>
      <c r="M116" s="214">
        <f>ROUND(M114/O62*O64,2)</f>
        <v>1570.83</v>
      </c>
      <c r="N116" s="215"/>
      <c r="O116" s="215"/>
      <c r="P116" s="215"/>
      <c r="Q116" s="215"/>
      <c r="R116" s="215"/>
      <c r="S116" s="216"/>
      <c r="T116" s="52" t="str">
        <f>"=Ａ/"&amp;O62&amp;"か月*"&amp;O64&amp;"か月"</f>
        <v>=Ａ/12か月*5か月</v>
      </c>
      <c r="U116" s="53"/>
      <c r="V116" s="53"/>
      <c r="W116" s="53"/>
      <c r="X116" s="53"/>
      <c r="Y116" s="53"/>
      <c r="Z116" s="54"/>
      <c r="AA116" s="217" t="s">
        <v>76</v>
      </c>
      <c r="AB116" s="217"/>
      <c r="AC116" s="217"/>
      <c r="AD116" s="217"/>
      <c r="AE116" s="217"/>
      <c r="AF116" s="217"/>
      <c r="AG116" s="49"/>
    </row>
    <row r="117" spans="1:33" ht="12.75" thickBot="1">
      <c r="A117" s="51" t="s">
        <v>232</v>
      </c>
      <c r="B117" s="50"/>
      <c r="C117" s="50"/>
      <c r="D117" s="50"/>
      <c r="E117" s="57"/>
      <c r="F117" s="57"/>
      <c r="G117" s="50"/>
      <c r="H117" s="50"/>
      <c r="I117" s="50"/>
      <c r="J117" s="50"/>
      <c r="K117" s="50"/>
      <c r="L117" s="50"/>
      <c r="M117" s="218">
        <f>ROUNDDOWN(M115*S66,0)</f>
        <v>266099</v>
      </c>
      <c r="N117" s="219"/>
      <c r="O117" s="219"/>
      <c r="P117" s="219"/>
      <c r="Q117" s="219"/>
      <c r="R117" s="219"/>
      <c r="S117" s="220"/>
      <c r="T117" s="55" t="s">
        <v>20</v>
      </c>
      <c r="U117" s="52" t="str">
        <f>"　=B*"&amp;S66&amp;"円（令和３年度円換算率）"</f>
        <v>　=B*121円（令和３年度円換算率）</v>
      </c>
      <c r="V117" s="55"/>
      <c r="W117" s="55"/>
      <c r="X117" s="56"/>
      <c r="Y117" s="56"/>
      <c r="Z117" s="56"/>
      <c r="AA117" s="60"/>
      <c r="AB117" s="60"/>
      <c r="AC117" s="60"/>
      <c r="AD117" s="60"/>
      <c r="AE117" s="60"/>
      <c r="AF117" s="60"/>
    </row>
    <row r="118" spans="1:33" ht="27" customHeight="1" thickTop="1" thickBot="1">
      <c r="A118" s="61" t="s">
        <v>233</v>
      </c>
      <c r="B118" s="62"/>
      <c r="C118" s="62"/>
      <c r="D118" s="62"/>
      <c r="E118" s="63"/>
      <c r="F118" s="63"/>
      <c r="G118" s="62"/>
      <c r="H118" s="62"/>
      <c r="I118" s="62"/>
      <c r="J118" s="62"/>
      <c r="K118" s="62"/>
      <c r="L118" s="62"/>
      <c r="M118" s="221">
        <f ca="1">IF(AB44=0,IF(AB49=M117,M117,IF(M117-AB49&lt;=AB52,M117,AB51)),IF(AB49=M117,M117,IF(M117-AB49&lt;=AB52,M117,AB51-AB44)))</f>
        <v>266099</v>
      </c>
      <c r="N118" s="222"/>
      <c r="O118" s="222"/>
      <c r="P118" s="222"/>
      <c r="Q118" s="222"/>
      <c r="R118" s="222"/>
      <c r="S118" s="223"/>
      <c r="T118" s="64" t="s">
        <v>20</v>
      </c>
      <c r="U118" s="64"/>
      <c r="V118" s="64"/>
      <c r="W118" s="224" t="str">
        <f ca="1">IF(AB44+M117&lt;=2500000,"","年度支給上限額調整済")</f>
        <v/>
      </c>
      <c r="X118" s="224"/>
      <c r="Y118" s="224"/>
      <c r="Z118" s="224"/>
      <c r="AA118" s="224"/>
      <c r="AB118" s="224"/>
      <c r="AC118" s="224"/>
      <c r="AD118" s="224"/>
      <c r="AE118" s="224"/>
      <c r="AF118" s="225"/>
    </row>
    <row r="119" spans="1:33" s="69" customFormat="1" ht="15.75" customHeight="1" thickTop="1">
      <c r="A119" s="70" t="s">
        <v>82</v>
      </c>
      <c r="B119" s="66"/>
      <c r="C119" s="66"/>
      <c r="D119" s="66"/>
      <c r="E119" s="66"/>
      <c r="F119" s="66"/>
      <c r="G119" s="66"/>
      <c r="H119" s="66"/>
      <c r="I119" s="66"/>
      <c r="J119" s="66"/>
      <c r="K119" s="66"/>
      <c r="L119" s="66"/>
      <c r="M119" s="188">
        <f ca="1">AB44+M118</f>
        <v>431169</v>
      </c>
      <c r="N119" s="189"/>
      <c r="O119" s="189"/>
      <c r="P119" s="189"/>
      <c r="Q119" s="189"/>
      <c r="R119" s="189"/>
      <c r="S119" s="190"/>
      <c r="T119" s="67" t="s">
        <v>20</v>
      </c>
      <c r="U119" s="65"/>
      <c r="V119" s="67"/>
      <c r="W119" s="67"/>
      <c r="X119" s="67"/>
      <c r="Y119" s="67"/>
      <c r="Z119" s="67"/>
      <c r="AA119" s="68"/>
      <c r="AB119" s="68"/>
      <c r="AC119" s="68"/>
      <c r="AD119" s="68"/>
      <c r="AE119" s="68"/>
      <c r="AF119" s="68"/>
    </row>
    <row r="120" spans="1:33" s="81" customFormat="1" ht="15.75" customHeight="1">
      <c r="A120" s="191" t="s">
        <v>198</v>
      </c>
      <c r="B120" s="192"/>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6"/>
    </row>
    <row r="121" spans="1:33" s="81" customFormat="1" ht="37.5" customHeight="1">
      <c r="A121" s="193"/>
      <c r="B121" s="194"/>
      <c r="C121" s="197"/>
      <c r="D121" s="197"/>
      <c r="E121" s="197"/>
      <c r="F121" s="197"/>
      <c r="G121" s="197"/>
      <c r="H121" s="197"/>
      <c r="I121" s="197"/>
      <c r="J121" s="197"/>
      <c r="K121" s="197"/>
      <c r="L121" s="197"/>
      <c r="M121" s="197"/>
      <c r="N121" s="197"/>
      <c r="O121" s="197"/>
      <c r="P121" s="197"/>
      <c r="Q121" s="197"/>
      <c r="R121" s="197"/>
      <c r="S121" s="197"/>
      <c r="T121" s="197"/>
      <c r="U121" s="197"/>
      <c r="V121" s="197"/>
      <c r="W121" s="197"/>
      <c r="X121" s="197"/>
      <c r="Y121" s="197"/>
      <c r="Z121" s="197"/>
      <c r="AA121" s="197"/>
      <c r="AB121" s="197"/>
      <c r="AC121" s="197"/>
      <c r="AD121" s="197"/>
      <c r="AE121" s="197"/>
      <c r="AF121" s="198"/>
    </row>
    <row r="122" spans="1:33" s="81" customFormat="1" ht="15.75" customHeight="1">
      <c r="A122" s="76"/>
      <c r="B122" s="77"/>
      <c r="C122" s="77"/>
      <c r="D122" s="77"/>
      <c r="E122" s="77"/>
      <c r="F122" s="77"/>
      <c r="G122" s="77"/>
      <c r="H122" s="77"/>
      <c r="I122" s="77"/>
      <c r="J122" s="77"/>
      <c r="K122" s="77"/>
      <c r="L122" s="77"/>
      <c r="M122" s="78"/>
      <c r="N122" s="78"/>
      <c r="O122" s="78"/>
      <c r="P122" s="78"/>
      <c r="Q122" s="78"/>
      <c r="R122" s="78"/>
      <c r="S122" s="78"/>
      <c r="T122" s="77"/>
      <c r="U122" s="79"/>
      <c r="V122" s="77"/>
      <c r="W122" s="77"/>
      <c r="X122" s="77"/>
      <c r="Y122" s="77"/>
      <c r="Z122" s="77"/>
      <c r="AA122" s="80"/>
      <c r="AB122" s="80"/>
      <c r="AC122" s="80"/>
      <c r="AD122" s="80"/>
      <c r="AE122" s="80"/>
      <c r="AF122" s="80"/>
    </row>
    <row r="123" spans="1:33" s="81" customFormat="1" ht="15.75" customHeight="1">
      <c r="A123" s="76"/>
      <c r="B123" s="77"/>
      <c r="C123" s="77"/>
      <c r="D123" s="77"/>
      <c r="E123" s="77"/>
      <c r="F123" s="77"/>
      <c r="G123" s="77"/>
      <c r="H123" s="77"/>
      <c r="I123" s="77"/>
      <c r="J123" s="77"/>
      <c r="K123" s="77"/>
      <c r="L123" s="77"/>
      <c r="M123" s="78"/>
      <c r="N123" s="78"/>
      <c r="O123" s="78"/>
      <c r="P123" s="78"/>
      <c r="Q123" s="78"/>
      <c r="R123" s="78"/>
      <c r="S123" s="78"/>
      <c r="T123" s="77"/>
      <c r="U123" s="79"/>
      <c r="V123" s="77"/>
      <c r="W123" s="77"/>
      <c r="X123" s="77"/>
      <c r="Y123" s="77"/>
      <c r="Z123" s="77"/>
      <c r="AA123" s="80"/>
      <c r="AB123" s="80"/>
      <c r="AC123" s="80"/>
      <c r="AD123" s="80"/>
      <c r="AE123" s="80"/>
      <c r="AF123" s="80"/>
    </row>
    <row r="124" spans="1:33" s="74" customFormat="1" ht="23.25" customHeight="1">
      <c r="A124" s="73" t="s">
        <v>252</v>
      </c>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row>
    <row r="125" spans="1:33" s="1" customFormat="1" ht="28.5" customHeight="1">
      <c r="A125" s="109" t="s">
        <v>83</v>
      </c>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08"/>
      <c r="AC125" s="108"/>
      <c r="AD125" s="108"/>
      <c r="AE125" s="108"/>
      <c r="AF125" s="108"/>
    </row>
    <row r="126" spans="1:33" s="1" customFormat="1" ht="42.75" customHeight="1">
      <c r="A126" s="199" t="s">
        <v>239</v>
      </c>
      <c r="B126" s="199"/>
      <c r="C126" s="199"/>
      <c r="D126" s="199"/>
      <c r="E126" s="199"/>
      <c r="F126" s="200" t="s">
        <v>240</v>
      </c>
      <c r="G126" s="201"/>
      <c r="H126" s="201"/>
      <c r="I126" s="202"/>
      <c r="J126" s="203" t="s">
        <v>41</v>
      </c>
      <c r="K126" s="204"/>
      <c r="L126" s="205" t="s">
        <v>88</v>
      </c>
      <c r="M126" s="206"/>
      <c r="N126" s="206"/>
      <c r="O126" s="206"/>
      <c r="P126" s="207"/>
      <c r="Q126" s="200" t="s">
        <v>84</v>
      </c>
      <c r="R126" s="201"/>
      <c r="S126" s="201"/>
      <c r="T126" s="202"/>
      <c r="U126" s="208" t="s">
        <v>96</v>
      </c>
      <c r="V126" s="208"/>
      <c r="W126" s="208"/>
      <c r="X126" s="208"/>
      <c r="Y126" s="208"/>
      <c r="Z126" s="208"/>
      <c r="AA126" s="209" t="s">
        <v>95</v>
      </c>
      <c r="AB126" s="210"/>
      <c r="AC126" s="210"/>
      <c r="AD126" s="210"/>
      <c r="AE126" s="210"/>
      <c r="AF126" s="211"/>
    </row>
    <row r="127" spans="1:33" s="1" customFormat="1" ht="18" customHeight="1">
      <c r="A127" s="176" t="s">
        <v>246</v>
      </c>
      <c r="B127" s="176"/>
      <c r="C127" s="176"/>
      <c r="D127" s="176"/>
      <c r="E127" s="176"/>
      <c r="F127" s="177" t="s">
        <v>225</v>
      </c>
      <c r="G127" s="178"/>
      <c r="H127" s="178"/>
      <c r="I127" s="179"/>
      <c r="J127" s="180" t="str">
        <f>$E$66</f>
        <v>€</v>
      </c>
      <c r="K127" s="181"/>
      <c r="L127" s="182">
        <v>1006.6</v>
      </c>
      <c r="M127" s="183"/>
      <c r="N127" s="183"/>
      <c r="O127" s="183"/>
      <c r="P127" s="184"/>
      <c r="Q127" s="185">
        <f>M114-L127</f>
        <v>2763.4</v>
      </c>
      <c r="R127" s="186"/>
      <c r="S127" s="186"/>
      <c r="T127" s="187"/>
      <c r="U127" s="175">
        <v>44438</v>
      </c>
      <c r="V127" s="175"/>
      <c r="W127" s="175"/>
      <c r="X127" s="175"/>
      <c r="Y127" s="175"/>
      <c r="Z127" s="175"/>
      <c r="AA127" s="175">
        <v>44440</v>
      </c>
      <c r="AB127" s="175"/>
      <c r="AC127" s="175"/>
      <c r="AD127" s="175"/>
      <c r="AE127" s="175"/>
      <c r="AF127" s="175"/>
    </row>
    <row r="128" spans="1:33" s="1" customFormat="1" ht="18" customHeight="1">
      <c r="A128" s="176"/>
      <c r="B128" s="176"/>
      <c r="C128" s="176"/>
      <c r="D128" s="176"/>
      <c r="E128" s="176"/>
      <c r="F128" s="177"/>
      <c r="G128" s="178"/>
      <c r="H128" s="178"/>
      <c r="I128" s="179"/>
      <c r="J128" s="180" t="str">
        <f>$E$66</f>
        <v>€</v>
      </c>
      <c r="K128" s="181"/>
      <c r="L128" s="182"/>
      <c r="M128" s="183"/>
      <c r="N128" s="183"/>
      <c r="O128" s="183"/>
      <c r="P128" s="184"/>
      <c r="Q128" s="185">
        <f>IF(L128&gt;0,Q127-L128,0)</f>
        <v>0</v>
      </c>
      <c r="R128" s="186"/>
      <c r="S128" s="186"/>
      <c r="T128" s="187"/>
      <c r="U128" s="175"/>
      <c r="V128" s="175"/>
      <c r="W128" s="175"/>
      <c r="X128" s="175"/>
      <c r="Y128" s="175"/>
      <c r="Z128" s="175"/>
      <c r="AA128" s="175"/>
      <c r="AB128" s="175"/>
      <c r="AC128" s="175"/>
      <c r="AD128" s="175"/>
      <c r="AE128" s="175"/>
      <c r="AF128" s="175"/>
    </row>
    <row r="129" spans="1:32" s="71" customFormat="1" ht="18" customHeight="1">
      <c r="A129" s="176"/>
      <c r="B129" s="176"/>
      <c r="C129" s="176"/>
      <c r="D129" s="176"/>
      <c r="E129" s="176"/>
      <c r="F129" s="177"/>
      <c r="G129" s="178"/>
      <c r="H129" s="178"/>
      <c r="I129" s="179"/>
      <c r="J129" s="180" t="str">
        <f t="shared" ref="J129:J132" si="2">$E$66</f>
        <v>€</v>
      </c>
      <c r="K129" s="181"/>
      <c r="L129" s="182"/>
      <c r="M129" s="183"/>
      <c r="N129" s="183"/>
      <c r="O129" s="183"/>
      <c r="P129" s="184"/>
      <c r="Q129" s="185">
        <f>IF(L129&gt;0,Q128-L129,0)</f>
        <v>0</v>
      </c>
      <c r="R129" s="186"/>
      <c r="S129" s="186"/>
      <c r="T129" s="187"/>
      <c r="U129" s="175"/>
      <c r="V129" s="175"/>
      <c r="W129" s="175"/>
      <c r="X129" s="175"/>
      <c r="Y129" s="175"/>
      <c r="Z129" s="175"/>
      <c r="AA129" s="175"/>
      <c r="AB129" s="175"/>
      <c r="AC129" s="175"/>
      <c r="AD129" s="175"/>
      <c r="AE129" s="175"/>
      <c r="AF129" s="175"/>
    </row>
    <row r="130" spans="1:32" s="71" customFormat="1" ht="18" customHeight="1">
      <c r="A130" s="176"/>
      <c r="B130" s="176"/>
      <c r="C130" s="176"/>
      <c r="D130" s="176"/>
      <c r="E130" s="176"/>
      <c r="F130" s="177"/>
      <c r="G130" s="178"/>
      <c r="H130" s="178"/>
      <c r="I130" s="179"/>
      <c r="J130" s="180" t="str">
        <f t="shared" si="2"/>
        <v>€</v>
      </c>
      <c r="K130" s="181"/>
      <c r="L130" s="182"/>
      <c r="M130" s="183"/>
      <c r="N130" s="183"/>
      <c r="O130" s="183"/>
      <c r="P130" s="184"/>
      <c r="Q130" s="185">
        <f>IF(L130&gt;0,Q129-L130,0)</f>
        <v>0</v>
      </c>
      <c r="R130" s="186"/>
      <c r="S130" s="186"/>
      <c r="T130" s="187"/>
      <c r="U130" s="175"/>
      <c r="V130" s="175"/>
      <c r="W130" s="175"/>
      <c r="X130" s="175"/>
      <c r="Y130" s="175"/>
      <c r="Z130" s="175"/>
      <c r="AA130" s="175"/>
      <c r="AB130" s="175"/>
      <c r="AC130" s="175"/>
      <c r="AD130" s="175"/>
      <c r="AE130" s="175"/>
      <c r="AF130" s="175"/>
    </row>
    <row r="131" spans="1:32" s="71" customFormat="1" ht="18" customHeight="1">
      <c r="A131" s="176"/>
      <c r="B131" s="176"/>
      <c r="C131" s="176"/>
      <c r="D131" s="176"/>
      <c r="E131" s="176"/>
      <c r="F131" s="177"/>
      <c r="G131" s="178"/>
      <c r="H131" s="178"/>
      <c r="I131" s="179"/>
      <c r="J131" s="180" t="str">
        <f t="shared" si="2"/>
        <v>€</v>
      </c>
      <c r="K131" s="181"/>
      <c r="L131" s="182"/>
      <c r="M131" s="183"/>
      <c r="N131" s="183"/>
      <c r="O131" s="183"/>
      <c r="P131" s="184"/>
      <c r="Q131" s="185">
        <f>IF(L131&gt;0,Q130-L131,0)</f>
        <v>0</v>
      </c>
      <c r="R131" s="186"/>
      <c r="S131" s="186"/>
      <c r="T131" s="187"/>
      <c r="U131" s="175"/>
      <c r="V131" s="175"/>
      <c r="W131" s="175"/>
      <c r="X131" s="175"/>
      <c r="Y131" s="175"/>
      <c r="Z131" s="175"/>
      <c r="AA131" s="175"/>
      <c r="AB131" s="175"/>
      <c r="AC131" s="175"/>
      <c r="AD131" s="175"/>
      <c r="AE131" s="175"/>
      <c r="AF131" s="175"/>
    </row>
    <row r="132" spans="1:32" s="71" customFormat="1" ht="18" customHeight="1">
      <c r="A132" s="176"/>
      <c r="B132" s="176"/>
      <c r="C132" s="176"/>
      <c r="D132" s="176"/>
      <c r="E132" s="176"/>
      <c r="F132" s="177"/>
      <c r="G132" s="178"/>
      <c r="H132" s="178"/>
      <c r="I132" s="179"/>
      <c r="J132" s="180" t="str">
        <f t="shared" si="2"/>
        <v>€</v>
      </c>
      <c r="K132" s="181"/>
      <c r="L132" s="182"/>
      <c r="M132" s="183"/>
      <c r="N132" s="183"/>
      <c r="O132" s="183"/>
      <c r="P132" s="184"/>
      <c r="Q132" s="185">
        <f>IF(L132&gt;0,Q131-L132,0)</f>
        <v>0</v>
      </c>
      <c r="R132" s="186"/>
      <c r="S132" s="186"/>
      <c r="T132" s="187"/>
      <c r="U132" s="175"/>
      <c r="V132" s="175"/>
      <c r="W132" s="175"/>
      <c r="X132" s="175"/>
      <c r="Y132" s="175"/>
      <c r="Z132" s="175"/>
      <c r="AA132" s="175"/>
      <c r="AB132" s="175"/>
      <c r="AC132" s="175"/>
      <c r="AD132" s="175"/>
      <c r="AE132" s="175"/>
      <c r="AF132" s="175"/>
    </row>
    <row r="133" spans="1:32" s="71" customFormat="1" ht="18" customHeight="1">
      <c r="A133" s="111"/>
      <c r="B133" s="111"/>
      <c r="C133" s="111"/>
      <c r="D133" s="111"/>
      <c r="E133" s="111"/>
      <c r="F133" s="111"/>
      <c r="G133" s="111"/>
      <c r="H133" s="111"/>
      <c r="I133" s="111"/>
      <c r="J133" s="112"/>
      <c r="K133" s="112"/>
      <c r="L133" s="111"/>
      <c r="M133" s="111"/>
      <c r="N133" s="111"/>
      <c r="O133" s="111"/>
      <c r="P133" s="111"/>
      <c r="Q133" s="113"/>
      <c r="R133" s="114" t="s">
        <v>85</v>
      </c>
      <c r="S133" s="115"/>
      <c r="T133" s="115"/>
      <c r="U133" s="111"/>
      <c r="V133" s="112"/>
      <c r="W133" s="111"/>
      <c r="X133" s="112"/>
      <c r="Y133" s="111"/>
      <c r="Z133" s="111"/>
      <c r="AA133" s="111"/>
      <c r="AB133" s="116"/>
      <c r="AC133" s="116"/>
      <c r="AD133" s="116"/>
      <c r="AE133" s="116"/>
      <c r="AF133" s="116"/>
    </row>
    <row r="134" spans="1:32" s="71" customFormat="1">
      <c r="A134" s="137" t="s">
        <v>86</v>
      </c>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8"/>
      <c r="AC134" s="118"/>
      <c r="AD134" s="118"/>
      <c r="AE134" s="118"/>
      <c r="AF134" s="118"/>
    </row>
    <row r="135" spans="1:32" s="71" customFormat="1">
      <c r="A135" s="137" t="s">
        <v>87</v>
      </c>
      <c r="B135" s="117"/>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8"/>
      <c r="AC135" s="118"/>
      <c r="AD135" s="118"/>
      <c r="AE135" s="118"/>
      <c r="AF135" s="118"/>
    </row>
    <row r="136" spans="1:32" s="71" customFormat="1">
      <c r="A136" s="137" t="s">
        <v>90</v>
      </c>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8"/>
      <c r="AC136" s="118"/>
      <c r="AD136" s="118"/>
      <c r="AE136" s="118"/>
      <c r="AF136" s="118"/>
    </row>
    <row r="137" spans="1:32" s="71" customFormat="1" ht="12" customHeight="1">
      <c r="A137" s="137" t="s">
        <v>91</v>
      </c>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8"/>
      <c r="AD137" s="118"/>
      <c r="AE137" s="118"/>
      <c r="AF137" s="118"/>
    </row>
    <row r="138" spans="1:32" s="71" customFormat="1">
      <c r="A138" s="72"/>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row>
    <row r="139" spans="1:32" s="71" customFormat="1">
      <c r="A139" s="72"/>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row>
  </sheetData>
  <mergeCells count="247">
    <mergeCell ref="W20:AF20"/>
    <mergeCell ref="W21:AF21"/>
    <mergeCell ref="W22:AF22"/>
    <mergeCell ref="A24:AF24"/>
    <mergeCell ref="A31:I31"/>
    <mergeCell ref="J31:M31"/>
    <mergeCell ref="O31:P31"/>
    <mergeCell ref="V31:Y31"/>
    <mergeCell ref="AA31:AB31"/>
    <mergeCell ref="A36:C36"/>
    <mergeCell ref="D36:F36"/>
    <mergeCell ref="G36:L36"/>
    <mergeCell ref="M36:O36"/>
    <mergeCell ref="P36:T36"/>
    <mergeCell ref="U36:Z36"/>
    <mergeCell ref="AD31:AE31"/>
    <mergeCell ref="A32:I32"/>
    <mergeCell ref="J32:AF32"/>
    <mergeCell ref="A33:I33"/>
    <mergeCell ref="J33:U33"/>
    <mergeCell ref="V33:X33"/>
    <mergeCell ref="Y33:AF33"/>
    <mergeCell ref="A37:C42"/>
    <mergeCell ref="E37:F37"/>
    <mergeCell ref="G37:I37"/>
    <mergeCell ref="M37:O37"/>
    <mergeCell ref="P37:T37"/>
    <mergeCell ref="U37:Z37"/>
    <mergeCell ref="E39:F39"/>
    <mergeCell ref="G39:I39"/>
    <mergeCell ref="M39:O39"/>
    <mergeCell ref="P39:T39"/>
    <mergeCell ref="U39:Z39"/>
    <mergeCell ref="E42:F42"/>
    <mergeCell ref="G42:I42"/>
    <mergeCell ref="M42:O42"/>
    <mergeCell ref="P42:T42"/>
    <mergeCell ref="U42:Z42"/>
    <mergeCell ref="AB39:AE39"/>
    <mergeCell ref="E40:F40"/>
    <mergeCell ref="G40:I40"/>
    <mergeCell ref="M40:O40"/>
    <mergeCell ref="P40:T40"/>
    <mergeCell ref="U40:Z40"/>
    <mergeCell ref="AB40:AE40"/>
    <mergeCell ref="AB37:AE37"/>
    <mergeCell ref="E38:F38"/>
    <mergeCell ref="G38:I38"/>
    <mergeCell ref="M38:O38"/>
    <mergeCell ref="P38:T38"/>
    <mergeCell ref="U38:Z38"/>
    <mergeCell ref="AB38:AE38"/>
    <mergeCell ref="AB42:AE42"/>
    <mergeCell ref="E41:F41"/>
    <mergeCell ref="G41:I41"/>
    <mergeCell ref="M41:O41"/>
    <mergeCell ref="P41:T41"/>
    <mergeCell ref="U41:Z41"/>
    <mergeCell ref="AB41:AE41"/>
    <mergeCell ref="AB43:AE43"/>
    <mergeCell ref="AB44:AE44"/>
    <mergeCell ref="M46:O46"/>
    <mergeCell ref="P46:T46"/>
    <mergeCell ref="U46:Z46"/>
    <mergeCell ref="AB46:AE46"/>
    <mergeCell ref="E47:F47"/>
    <mergeCell ref="G47:I47"/>
    <mergeCell ref="M47:O47"/>
    <mergeCell ref="P47:T47"/>
    <mergeCell ref="U47:Z47"/>
    <mergeCell ref="AB49:AE49"/>
    <mergeCell ref="AB50:AE50"/>
    <mergeCell ref="AB51:AE51"/>
    <mergeCell ref="AB52:AE52"/>
    <mergeCell ref="P59:R59"/>
    <mergeCell ref="A62:C62"/>
    <mergeCell ref="H62:J62"/>
    <mergeCell ref="S62:AF62"/>
    <mergeCell ref="AB47:AE47"/>
    <mergeCell ref="E48:F48"/>
    <mergeCell ref="G48:I48"/>
    <mergeCell ref="M48:O48"/>
    <mergeCell ref="P48:T48"/>
    <mergeCell ref="U48:Z48"/>
    <mergeCell ref="AB48:AE48"/>
    <mergeCell ref="A45:C48"/>
    <mergeCell ref="E45:F45"/>
    <mergeCell ref="G45:I45"/>
    <mergeCell ref="M45:O45"/>
    <mergeCell ref="P45:T45"/>
    <mergeCell ref="U45:Z45"/>
    <mergeCell ref="AB45:AE45"/>
    <mergeCell ref="E46:F46"/>
    <mergeCell ref="G46:I46"/>
    <mergeCell ref="A71:F71"/>
    <mergeCell ref="G71:S71"/>
    <mergeCell ref="T71:W71"/>
    <mergeCell ref="X71:AA71"/>
    <mergeCell ref="AB71:AF71"/>
    <mergeCell ref="S63:AF63"/>
    <mergeCell ref="S64:AF64"/>
    <mergeCell ref="E66:F66"/>
    <mergeCell ref="G66:K66"/>
    <mergeCell ref="S66:U66"/>
    <mergeCell ref="AC66:AE66"/>
    <mergeCell ref="A68:Q68"/>
    <mergeCell ref="R68:Y68"/>
    <mergeCell ref="A73:F73"/>
    <mergeCell ref="G73:I73"/>
    <mergeCell ref="N73:P73"/>
    <mergeCell ref="T73:W73"/>
    <mergeCell ref="X73:AA73"/>
    <mergeCell ref="AB73:AF73"/>
    <mergeCell ref="A72:F72"/>
    <mergeCell ref="G72:I72"/>
    <mergeCell ref="N72:P72"/>
    <mergeCell ref="T72:W72"/>
    <mergeCell ref="X72:AA72"/>
    <mergeCell ref="AB72:AF72"/>
    <mergeCell ref="X76:AA76"/>
    <mergeCell ref="AB76:AF76"/>
    <mergeCell ref="A75:F75"/>
    <mergeCell ref="G75:I75"/>
    <mergeCell ref="N75:P75"/>
    <mergeCell ref="T75:W75"/>
    <mergeCell ref="X75:AA75"/>
    <mergeCell ref="AB75:AF75"/>
    <mergeCell ref="A74:F74"/>
    <mergeCell ref="G74:I74"/>
    <mergeCell ref="N74:P74"/>
    <mergeCell ref="T74:W74"/>
    <mergeCell ref="X74:AA74"/>
    <mergeCell ref="AB74:AF74"/>
    <mergeCell ref="A77:S77"/>
    <mergeCell ref="T77:W77"/>
    <mergeCell ref="A80:D80"/>
    <mergeCell ref="E80:G80"/>
    <mergeCell ref="H80:J80"/>
    <mergeCell ref="K80:M80"/>
    <mergeCell ref="N80:P80"/>
    <mergeCell ref="Q80:W80"/>
    <mergeCell ref="A76:F76"/>
    <mergeCell ref="G76:I76"/>
    <mergeCell ref="N76:P76"/>
    <mergeCell ref="T76:W76"/>
    <mergeCell ref="X80:AF80"/>
    <mergeCell ref="A81:D83"/>
    <mergeCell ref="E81:F83"/>
    <mergeCell ref="G81:G83"/>
    <mergeCell ref="H81:I83"/>
    <mergeCell ref="J81:J83"/>
    <mergeCell ref="K81:L83"/>
    <mergeCell ref="M81:M83"/>
    <mergeCell ref="N81:O83"/>
    <mergeCell ref="P81:P83"/>
    <mergeCell ref="K90:L90"/>
    <mergeCell ref="M90:S90"/>
    <mergeCell ref="D93:F93"/>
    <mergeCell ref="K94:L94"/>
    <mergeCell ref="M94:S94"/>
    <mergeCell ref="T94:V94"/>
    <mergeCell ref="R81:W81"/>
    <mergeCell ref="X81:AF83"/>
    <mergeCell ref="R82:W82"/>
    <mergeCell ref="R83:W83"/>
    <mergeCell ref="A84:AF86"/>
    <mergeCell ref="D89:F89"/>
    <mergeCell ref="F104:H104"/>
    <mergeCell ref="K105:L105"/>
    <mergeCell ref="M105:S105"/>
    <mergeCell ref="T105:V105"/>
    <mergeCell ref="K106:L106"/>
    <mergeCell ref="M106:S106"/>
    <mergeCell ref="T106:V106"/>
    <mergeCell ref="K95:L95"/>
    <mergeCell ref="M95:S95"/>
    <mergeCell ref="T95:V95"/>
    <mergeCell ref="A96:AF96"/>
    <mergeCell ref="D102:F102"/>
    <mergeCell ref="K116:L116"/>
    <mergeCell ref="M116:S116"/>
    <mergeCell ref="AA116:AF116"/>
    <mergeCell ref="M117:S117"/>
    <mergeCell ref="M118:S118"/>
    <mergeCell ref="W118:AF118"/>
    <mergeCell ref="A107:AF107"/>
    <mergeCell ref="A108:AF110"/>
    <mergeCell ref="K114:L114"/>
    <mergeCell ref="M114:S114"/>
    <mergeCell ref="K115:L115"/>
    <mergeCell ref="M115:S115"/>
    <mergeCell ref="M119:S119"/>
    <mergeCell ref="A120:B121"/>
    <mergeCell ref="C120:AF121"/>
    <mergeCell ref="A126:E126"/>
    <mergeCell ref="F126:I126"/>
    <mergeCell ref="J126:K126"/>
    <mergeCell ref="L126:P126"/>
    <mergeCell ref="Q126:T126"/>
    <mergeCell ref="U126:Z126"/>
    <mergeCell ref="AA126:AF126"/>
    <mergeCell ref="U130:Z130"/>
    <mergeCell ref="AA130:AF130"/>
    <mergeCell ref="A129:E129"/>
    <mergeCell ref="F129:I129"/>
    <mergeCell ref="J129:K129"/>
    <mergeCell ref="L129:P129"/>
    <mergeCell ref="Q129:T129"/>
    <mergeCell ref="U129:Z129"/>
    <mergeCell ref="AA127:AF127"/>
    <mergeCell ref="A128:E128"/>
    <mergeCell ref="F128:I128"/>
    <mergeCell ref="J128:K128"/>
    <mergeCell ref="L128:P128"/>
    <mergeCell ref="Q128:T128"/>
    <mergeCell ref="U128:Z128"/>
    <mergeCell ref="AA128:AF128"/>
    <mergeCell ref="A127:E127"/>
    <mergeCell ref="F127:I127"/>
    <mergeCell ref="J127:K127"/>
    <mergeCell ref="L127:P127"/>
    <mergeCell ref="Q127:T127"/>
    <mergeCell ref="U127:Z127"/>
    <mergeCell ref="A1:AF14"/>
    <mergeCell ref="A52:AA52"/>
    <mergeCell ref="A97:AF99"/>
    <mergeCell ref="A28:AF28"/>
    <mergeCell ref="AA131:AF131"/>
    <mergeCell ref="A132:E132"/>
    <mergeCell ref="F132:I132"/>
    <mergeCell ref="J132:K132"/>
    <mergeCell ref="L132:P132"/>
    <mergeCell ref="Q132:T132"/>
    <mergeCell ref="U132:Z132"/>
    <mergeCell ref="AA132:AF132"/>
    <mergeCell ref="A131:E131"/>
    <mergeCell ref="F131:I131"/>
    <mergeCell ref="J131:K131"/>
    <mergeCell ref="L131:P131"/>
    <mergeCell ref="Q131:T131"/>
    <mergeCell ref="U131:Z131"/>
    <mergeCell ref="AA129:AF129"/>
    <mergeCell ref="A130:E130"/>
    <mergeCell ref="F130:I130"/>
    <mergeCell ref="J130:K130"/>
    <mergeCell ref="L130:P130"/>
    <mergeCell ref="Q130:T130"/>
  </mergeCells>
  <phoneticPr fontId="5"/>
  <conditionalFormatting sqref="P37:T42">
    <cfRule type="expression" dxfId="42" priority="15">
      <formula>$M37="支給"</formula>
    </cfRule>
  </conditionalFormatting>
  <conditionalFormatting sqref="P45:T48">
    <cfRule type="expression" dxfId="41" priority="14">
      <formula>$M45="支給"</formula>
    </cfRule>
  </conditionalFormatting>
  <conditionalFormatting sqref="A75:A76 G73:G76 Q73:S76">
    <cfRule type="expression" dxfId="40" priority="13">
      <formula>$K$68="通年一括払い"</formula>
    </cfRule>
  </conditionalFormatting>
  <conditionalFormatting sqref="J73:M76">
    <cfRule type="expression" dxfId="39" priority="12">
      <formula>$K$68="通年一括払い"</formula>
    </cfRule>
  </conditionalFormatting>
  <conditionalFormatting sqref="N73:N76">
    <cfRule type="expression" dxfId="38" priority="11">
      <formula>$K$68="通年一括払い"</formula>
    </cfRule>
  </conditionalFormatting>
  <conditionalFormatting sqref="A108:AF110 A97">
    <cfRule type="expression" dxfId="37" priority="10">
      <formula>OR($T$95="",$T$95="確定")</formula>
    </cfRule>
  </conditionalFormatting>
  <conditionalFormatting sqref="X72:X73">
    <cfRule type="cellIs" dxfId="36" priority="9" operator="equal">
      <formula>"確定"</formula>
    </cfRule>
  </conditionalFormatting>
  <conditionalFormatting sqref="X74">
    <cfRule type="cellIs" dxfId="35" priority="8" operator="equal">
      <formula>"確定"</formula>
    </cfRule>
  </conditionalFormatting>
  <conditionalFormatting sqref="X75">
    <cfRule type="cellIs" dxfId="34" priority="7" operator="equal">
      <formula>"確定"</formula>
    </cfRule>
  </conditionalFormatting>
  <conditionalFormatting sqref="X76">
    <cfRule type="cellIs" dxfId="33" priority="6" operator="equal">
      <formula>"確定"</formula>
    </cfRule>
  </conditionalFormatting>
  <conditionalFormatting sqref="A73">
    <cfRule type="expression" dxfId="32" priority="5">
      <formula>$K$68="通年一括払い"</formula>
    </cfRule>
  </conditionalFormatting>
  <conditionalFormatting sqref="A72">
    <cfRule type="expression" dxfId="31" priority="4">
      <formula>$K$68="通年一括払い"</formula>
    </cfRule>
  </conditionalFormatting>
  <conditionalFormatting sqref="K82">
    <cfRule type="expression" dxfId="30" priority="2" stopIfTrue="1">
      <formula>K56+K82&gt;2500000</formula>
    </cfRule>
  </conditionalFormatting>
  <conditionalFormatting sqref="K81">
    <cfRule type="expression" dxfId="29" priority="3" stopIfTrue="1">
      <formula>K54+K81&gt;2500000</formula>
    </cfRule>
  </conditionalFormatting>
  <conditionalFormatting sqref="E81:F83 H81:I83 K81:L83 N81:O83 Q81:AF83">
    <cfRule type="expression" dxfId="28" priority="1">
      <formula>$A$81="免除等無し"</formula>
    </cfRule>
  </conditionalFormatting>
  <dataValidations count="17">
    <dataValidation type="list" allowBlank="1" showInputMessage="1" showErrorMessage="1" sqref="P59:R59">
      <formula1>"はい,いいえ"</formula1>
    </dataValidation>
    <dataValidation type="list" allowBlank="1" showInputMessage="1" showErrorMessage="1" sqref="JQ127:JT133 TM127:TP133 ADI127:ADL133 ANE127:ANH133 AXA127:AXD133 BGW127:BGZ133 BQS127:BQV133 CAO127:CAR133 CKK127:CKN133 CUG127:CUJ133 DEC127:DEF133 DNY127:DOB133 DXU127:DXX133 EHQ127:EHT133 ERM127:ERP133 FBI127:FBL133 FLE127:FLH133 FVA127:FVD133 GEW127:GEZ133 GOS127:GOV133 GYO127:GYR133 HIK127:HIN133 HSG127:HSJ133 ICC127:ICF133 ILY127:IMB133 IVU127:IVX133 JFQ127:JFT133 JPM127:JPP133 JZI127:JZL133 KJE127:KJH133 KTA127:KTD133 LCW127:LCZ133 LMS127:LMV133 LWO127:LWR133 MGK127:MGN133 MQG127:MQJ133 NAC127:NAF133 NJY127:NKB133 NTU127:NTX133 ODQ127:ODT133 ONM127:ONP133 OXI127:OXL133 PHE127:PHH133 PRA127:PRD133 QAW127:QAZ133 QKS127:QKV133 QUO127:QUR133 REK127:REN133 ROG127:ROJ133 RYC127:RYF133 SHY127:SIB133 SRU127:SRX133 TBQ127:TBT133 TLM127:TLP133 TVI127:TVL133 UFE127:UFH133 UPA127:UPD133 UYW127:UYZ133 VIS127:VIV133 VSO127:VSR133 WCK127:WCN133 WMG127:WMJ133 WWC127:WWF133 U133:X133">
      <formula1>"済,今回提出"</formula1>
    </dataValidation>
    <dataValidation type="list" allowBlank="1" showInputMessage="1" showErrorMessage="1" sqref="X72:X76">
      <formula1>"概算, 確定"</formula1>
    </dataValidation>
    <dataValidation type="list" allowBlank="1" showInputMessage="1" showErrorMessage="1" sqref="R82:W83">
      <formula1>"TA又はRA実施, 奨学金等受給, 履修科目等変更, その他"</formula1>
    </dataValidation>
    <dataValidation type="list" allowBlank="1" showInputMessage="1" showErrorMessage="1" sqref="R81">
      <formula1>"TA又はRA実施, 奨学金受給, その他"</formula1>
    </dataValidation>
    <dataValidation type="list" allowBlank="1" showInputMessage="1" showErrorMessage="1" sqref="A81:A82">
      <formula1>"免除等無し,全額免除, 一部免除,授業料相当の奨学金有"</formula1>
    </dataValidation>
    <dataValidation type="list" allowBlank="1" showInputMessage="1" showErrorMessage="1" sqref="JP80:JQ87 TL80:TM87 ADH80:ADI87 AND80:ANE87 AWZ80:AXA87 BGV80:BGW87 BQR80:BQS87 CAN80:CAO87 CKJ80:CKK87 CUF80:CUG87 DEB80:DEC87 DNX80:DNY87 DXT80:DXU87 EHP80:EHQ87 ERL80:ERM87 FBH80:FBI87 FLD80:FLE87 FUZ80:FVA87 GEV80:GEW87 GOR80:GOS87 GYN80:GYO87 HIJ80:HIK87 HSF80:HSG87 ICB80:ICC87 ILX80:ILY87 IVT80:IVU87 JFP80:JFQ87 JPL80:JPM87 JZH80:JZI87 KJD80:KJE87 KSZ80:KTA87 LCV80:LCW87 LMR80:LMS87 LWN80:LWO87 MGJ80:MGK87 MQF80:MQG87 NAB80:NAC87 NJX80:NJY87 NTT80:NTU87 ODP80:ODQ87 ONL80:ONM87 OXH80:OXI87 PHD80:PHE87 PQZ80:PRA87 QAV80:QAW87 QKR80:QKS87 QUN80:QUO87 REJ80:REK87 ROF80:ROG87 RYB80:RYC87 SHX80:SHY87 SRT80:SRU87 TBP80:TBQ87 TLL80:TLM87 TVH80:TVI87 UFD80:UFE87 UOZ80:UPA87 UYV80:UYW87 VIR80:VIS87 VSN80:VSO87 WCJ80:WCK87 WMF80:WMG87 WWB80:WWC87">
      <formula1>"請求書,請求書・領収書,授業料負担なし証拠"</formula1>
    </dataValidation>
    <dataValidation type="list" allowBlank="1" showInputMessage="1" showErrorMessage="1" sqref="JT80:JV87 TP80:TR87 ADL80:ADN87 ANH80:ANJ87 AXD80:AXF87 BGZ80:BHB87 BQV80:BQX87 CAR80:CAT87 CKN80:CKP87 CUJ80:CUL87 DEF80:DEH87 DOB80:DOD87 DXX80:DXZ87 EHT80:EHV87 ERP80:ERR87 FBL80:FBN87 FLH80:FLJ87 FVD80:FVF87 GEZ80:GFB87 GOV80:GOX87 GYR80:GYT87 HIN80:HIP87 HSJ80:HSL87 ICF80:ICH87 IMB80:IMD87 IVX80:IVZ87 JFT80:JFV87 JPP80:JPR87 JZL80:JZN87 KJH80:KJJ87 KTD80:KTF87 LCZ80:LDB87 LMV80:LMX87 LWR80:LWT87 MGN80:MGP87 MQJ80:MQL87 NAF80:NAH87 NKB80:NKD87 NTX80:NTZ87 ODT80:ODV87 ONP80:ONR87 OXL80:OXN87 PHH80:PHJ87 PRD80:PRF87 QAZ80:QBB87 QKV80:QKX87 QUR80:QUT87 REN80:REP87 ROJ80:ROL87 RYF80:RYH87 SIB80:SID87 SRX80:SRZ87 TBT80:TBV87 TLP80:TLR87 TVL80:TVN87 UFH80:UFJ87 UPD80:UPF87 UYZ80:UZB87 VIV80:VIX87 VSR80:VST87 WCN80:WCP87 WMJ80:WML87 WWF80:WWH87">
      <formula1>"確定,概算"</formula1>
    </dataValidation>
    <dataValidation type="list" allowBlank="1" showInputMessage="1" showErrorMessage="1" sqref="AB72:AB76">
      <formula1>"請求書, 領収書, 請求書兼領収書, 支払い無し根拠, その他"</formula1>
    </dataValidation>
    <dataValidation type="list" allowBlank="1" showInputMessage="1" showErrorMessage="1" sqref="R68">
      <formula1>"1.無条件入学許可書,2.大学のホームページ,3.昨年度の授業料,4.学期授業料の整数倍,5.受講科目数,6.その他"</formula1>
    </dataValidation>
    <dataValidation type="list" allowBlank="1" showInputMessage="1" showErrorMessage="1" sqref="A62:C62 H62:J62 D89:F89 G72:G76 H72:I72 N72:P72 N73:N76 D93:F93 F104:H104 F102:F103 E102:E104 D102:D103">
      <formula1>"2021,2022"</formula1>
    </dataValidation>
    <dataValidation type="list" allowBlank="1" showInputMessage="1" showErrorMessage="1" sqref="WVP84:WVP87 JD84:JD87 SZ84:SZ87 ACV84:ACV87 AMR84:AMR87 AWN84:AWN87 BGJ84:BGJ87 BQF84:BQF87 CAB84:CAB87 CJX84:CJX87 CTT84:CTT87 DDP84:DDP87 DNL84:DNL87 DXH84:DXH87 EHD84:EHD87 EQZ84:EQZ87 FAV84:FAV87 FKR84:FKR87 FUN84:FUN87 GEJ84:GEJ87 GOF84:GOF87 GYB84:GYB87 HHX84:HHX87 HRT84:HRT87 IBP84:IBP87 ILL84:ILL87 IVH84:IVH87 JFD84:JFD87 JOZ84:JOZ87 JYV84:JYV87 KIR84:KIR87 KSN84:KSN87 LCJ84:LCJ87 LMF84:LMF87 LWB84:LWB87 MFX84:MFX87 MPT84:MPT87 MZP84:MZP87 NJL84:NJL87 NTH84:NTH87 ODD84:ODD87 OMZ84:OMZ87 OWV84:OWV87 PGR84:PGR87 PQN84:PQN87 QAJ84:QAJ87 QKF84:QKF87 QUB84:QUB87 RDX84:RDX87 RNT84:RNT87 RXP84:RXP87 SHL84:SHL87 SRH84:SRH87 TBD84:TBD87 TKZ84:TKZ87 TUV84:TUV87 UER84:UER87 UON84:UON87 UYJ84:UYJ87 VIF84:VIF87 VSB84:VSB87 WBX84:WBX87 WLT84:WLT87">
      <formula1>"有,無"</formula1>
    </dataValidation>
    <dataValidation type="list" allowBlank="1" showInputMessage="1" showErrorMessage="1" sqref="TN80:TO87 ADJ80:ADK87 ANF80:ANG87 AXB80:AXC87 BGX80:BGY87 BQT80:BQU87 CAP80:CAQ87 CKL80:CKM87 CUH80:CUI87 DED80:DEE87 DNZ80:DOA87 DXV80:DXW87 EHR80:EHS87 ERN80:ERO87 FBJ80:FBK87 FLF80:FLG87 FVB80:FVC87 GEX80:GEY87 GOT80:GOU87 GYP80:GYQ87 HIL80:HIM87 HSH80:HSI87 ICD80:ICE87 ILZ80:IMA87 IVV80:IVW87 JFR80:JFS87 JPN80:JPO87 JZJ80:JZK87 KJF80:KJG87 KTB80:KTC87 LCX80:LCY87 LMT80:LMU87 LWP80:LWQ87 MGL80:MGM87 MQH80:MQI87 NAD80:NAE87 NJZ80:NKA87 NTV80:NTW87 ODR80:ODS87 ONN80:ONO87 OXJ80:OXK87 PHF80:PHG87 PRB80:PRC87 QAX80:QAY87 QKT80:QKU87 QUP80:QUQ87 REL80:REM87 ROH80:ROI87 RYD80:RYE87 SHZ80:SIA87 SRV80:SRW87 TBR80:TBS87 TLN80:TLO87 TVJ80:TVK87 UFF80:UFG87 UPB80:UPC87 UYX80:UYY87 VIT80:VIU87 VSP80:VSQ87 WCL80:WCM87 WMH80:WMI87 WWD80:WWE87 JR80:JS87">
      <formula1>"通年一括払い,通年分割払い,学期毎請求払い,支払なし"</formula1>
    </dataValidation>
    <dataValidation type="list" allowBlank="1" showInputMessage="1" showErrorMessage="1" sqref="P45:T48">
      <formula1>"2021年度分"</formula1>
    </dataValidation>
    <dataValidation type="list" allowBlank="1" showInputMessage="1" showErrorMessage="1" sqref="P37:T44">
      <formula1>"2020年度分,2021年度分"</formula1>
    </dataValidation>
    <dataValidation type="list" allowBlank="1" showInputMessage="1" showErrorMessage="1" sqref="M37:O42 M45:O48">
      <formula1>"支給, 返納"</formula1>
    </dataValidation>
    <dataValidation type="list" allowBlank="1" showInputMessage="1" showErrorMessage="1" sqref="F127:F132">
      <formula1>"通年一括払い,通年分割払い,学期毎払い,支払なし"</formula1>
    </dataValidation>
  </dataValidations>
  <pageMargins left="0.7" right="0.7" top="0.75" bottom="0.75" header="0.3" footer="0.3"/>
  <pageSetup paperSize="9" scale="97" fitToHeight="0" orientation="portrait" r:id="rId1"/>
  <headerFooter>
    <oddFooter>&amp;C&amp;P／&amp;N</oddFooter>
  </headerFooter>
  <rowBreaks count="2" manualBreakCount="2">
    <brk id="66" max="31" man="1"/>
    <brk id="122" max="3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為替レート!$B$5:$B$31</xm:f>
          </x14:formula1>
          <xm:sqref>E66:F66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K142"/>
  <sheetViews>
    <sheetView showGridLines="0" defaultGridColor="0" view="pageBreakPreview" colorId="22" zoomScaleNormal="120" zoomScaleSheetLayoutView="100" workbookViewId="0">
      <selection sqref="A1:AF17"/>
    </sheetView>
  </sheetViews>
  <sheetFormatPr defaultRowHeight="12"/>
  <cols>
    <col min="1" max="14" width="2.625" style="4" customWidth="1"/>
    <col min="15" max="15" width="3.25" style="4" customWidth="1"/>
    <col min="16" max="31" width="2.625" style="4" customWidth="1"/>
    <col min="32" max="32" width="4.5" style="4" customWidth="1"/>
    <col min="33" max="16384" width="9" style="16"/>
  </cols>
  <sheetData>
    <row r="1" spans="1:32" ht="12.75" thickTop="1">
      <c r="A1" s="160" t="s">
        <v>249</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2"/>
    </row>
    <row r="2" spans="1:32">
      <c r="A2" s="163"/>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5"/>
    </row>
    <row r="3" spans="1:32">
      <c r="A3" s="163"/>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5"/>
    </row>
    <row r="4" spans="1:32">
      <c r="A4" s="163"/>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5"/>
    </row>
    <row r="5" spans="1:32">
      <c r="A5" s="163"/>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5"/>
    </row>
    <row r="6" spans="1:32">
      <c r="A6" s="163"/>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5"/>
    </row>
    <row r="7" spans="1:32">
      <c r="A7" s="163"/>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5"/>
    </row>
    <row r="8" spans="1:32">
      <c r="A8" s="163"/>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5"/>
    </row>
    <row r="9" spans="1:32">
      <c r="A9" s="163"/>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5"/>
    </row>
    <row r="10" spans="1:32">
      <c r="A10" s="163"/>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5"/>
    </row>
    <row r="11" spans="1:32">
      <c r="A11" s="163"/>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5"/>
    </row>
    <row r="12" spans="1:32">
      <c r="A12" s="163"/>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5"/>
    </row>
    <row r="13" spans="1:32">
      <c r="A13" s="163"/>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5"/>
    </row>
    <row r="14" spans="1:32">
      <c r="A14" s="163"/>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5"/>
    </row>
    <row r="15" spans="1:32">
      <c r="A15" s="163"/>
      <c r="B15" s="164"/>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5"/>
    </row>
    <row r="16" spans="1:32">
      <c r="A16" s="163"/>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5"/>
    </row>
    <row r="17" spans="1:34" ht="12.75" thickBot="1">
      <c r="A17" s="166"/>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8"/>
    </row>
    <row r="18" spans="1:34" ht="12.75" thickTop="1">
      <c r="A18" s="149"/>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row>
    <row r="19" spans="1:34">
      <c r="A19" s="12"/>
      <c r="B19" s="12"/>
      <c r="C19" s="12"/>
      <c r="D19" s="13"/>
      <c r="E19" s="13"/>
      <c r="F19" s="13"/>
      <c r="G19" s="13"/>
      <c r="H19" s="13"/>
      <c r="I19" s="13"/>
      <c r="J19" s="13"/>
      <c r="K19" s="13"/>
      <c r="L19" s="13"/>
      <c r="M19" s="13"/>
      <c r="N19" s="13"/>
      <c r="O19" s="13"/>
      <c r="P19" s="13"/>
      <c r="Q19" s="13"/>
      <c r="R19" s="13"/>
      <c r="S19" s="17"/>
      <c r="T19" s="13"/>
      <c r="U19" s="13"/>
      <c r="V19" s="13"/>
      <c r="W19" s="13"/>
      <c r="X19" s="13"/>
      <c r="Y19" s="13"/>
      <c r="Z19" s="13"/>
      <c r="AA19" s="13"/>
      <c r="AB19" s="13"/>
      <c r="AC19" s="14"/>
      <c r="AD19" s="15" t="s">
        <v>4</v>
      </c>
      <c r="AE19" s="14"/>
      <c r="AF19" s="13"/>
    </row>
    <row r="20" spans="1:34">
      <c r="A20" s="2" t="s">
        <v>6</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row>
    <row r="21" spans="1:34">
      <c r="A21" s="13" t="s">
        <v>10</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row>
    <row r="22" spans="1:34">
      <c r="A22" s="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row>
    <row r="23" spans="1:34" ht="13.5">
      <c r="A23" s="2"/>
      <c r="B23" s="13"/>
      <c r="C23" s="13"/>
      <c r="D23" s="13"/>
      <c r="E23" s="13"/>
      <c r="F23" s="13"/>
      <c r="G23" s="13"/>
      <c r="H23" s="13"/>
      <c r="I23" s="13"/>
      <c r="J23" s="13"/>
      <c r="K23" s="13"/>
      <c r="L23" s="13"/>
      <c r="M23" s="13"/>
      <c r="N23" s="13"/>
      <c r="O23" s="13"/>
      <c r="P23" s="13"/>
      <c r="Q23" s="13"/>
      <c r="R23" s="13"/>
      <c r="S23" s="17"/>
      <c r="T23" s="17"/>
      <c r="U23" s="17"/>
      <c r="V23" s="18" t="s">
        <v>0</v>
      </c>
      <c r="W23" s="389" t="s">
        <v>210</v>
      </c>
      <c r="X23" s="389"/>
      <c r="Y23" s="389"/>
      <c r="Z23" s="389"/>
      <c r="AA23" s="389"/>
      <c r="AB23" s="389"/>
      <c r="AC23" s="389"/>
      <c r="AD23" s="389"/>
      <c r="AE23" s="389"/>
      <c r="AF23" s="389"/>
      <c r="AH23" s="151"/>
    </row>
    <row r="24" spans="1:34">
      <c r="A24" s="2"/>
      <c r="B24" s="13"/>
      <c r="C24" s="13"/>
      <c r="D24" s="13"/>
      <c r="E24" s="13"/>
      <c r="F24" s="13"/>
      <c r="G24" s="13"/>
      <c r="H24" s="13"/>
      <c r="I24" s="13"/>
      <c r="J24" s="13"/>
      <c r="K24" s="13"/>
      <c r="L24" s="13"/>
      <c r="M24" s="13"/>
      <c r="N24" s="13"/>
      <c r="O24" s="13"/>
      <c r="P24" s="13"/>
      <c r="Q24" s="13"/>
      <c r="R24" s="13"/>
      <c r="S24" s="19"/>
      <c r="T24" s="19"/>
      <c r="U24" s="19"/>
      <c r="V24" s="18" t="s">
        <v>11</v>
      </c>
      <c r="W24" s="390" t="s">
        <v>211</v>
      </c>
      <c r="X24" s="390"/>
      <c r="Y24" s="390"/>
      <c r="Z24" s="390"/>
      <c r="AA24" s="390"/>
      <c r="AB24" s="390"/>
      <c r="AC24" s="390"/>
      <c r="AD24" s="390"/>
      <c r="AE24" s="390"/>
      <c r="AF24" s="390"/>
    </row>
    <row r="25" spans="1:34">
      <c r="A25" s="13"/>
      <c r="B25" s="13"/>
      <c r="C25" s="13"/>
      <c r="D25" s="13"/>
      <c r="E25" s="13"/>
      <c r="F25" s="13"/>
      <c r="G25" s="13"/>
      <c r="H25" s="13"/>
      <c r="I25" s="13"/>
      <c r="J25" s="13"/>
      <c r="K25" s="13"/>
      <c r="L25" s="13"/>
      <c r="M25" s="13"/>
      <c r="N25" s="13"/>
      <c r="O25" s="13"/>
      <c r="P25" s="13"/>
      <c r="Q25" s="13"/>
      <c r="R25" s="13"/>
      <c r="S25" s="19"/>
      <c r="T25" s="19"/>
      <c r="U25" s="19"/>
      <c r="V25" s="18" t="s">
        <v>12</v>
      </c>
      <c r="W25" s="390" t="s">
        <v>13</v>
      </c>
      <c r="X25" s="390"/>
      <c r="Y25" s="390"/>
      <c r="Z25" s="390"/>
      <c r="AA25" s="390"/>
      <c r="AB25" s="390"/>
      <c r="AC25" s="390"/>
      <c r="AD25" s="390"/>
      <c r="AE25" s="390"/>
      <c r="AF25" s="390"/>
    </row>
    <row r="26" spans="1:34">
      <c r="A26" s="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row>
    <row r="27" spans="1:34">
      <c r="A27" s="391" t="s">
        <v>21</v>
      </c>
      <c r="B27" s="391"/>
      <c r="C27" s="391"/>
      <c r="D27" s="391"/>
      <c r="E27" s="391"/>
      <c r="F27" s="391"/>
      <c r="G27" s="391"/>
      <c r="H27" s="391"/>
      <c r="I27" s="391"/>
      <c r="J27" s="391"/>
      <c r="K27" s="391"/>
      <c r="L27" s="391"/>
      <c r="M27" s="391"/>
      <c r="N27" s="391"/>
      <c r="O27" s="391"/>
      <c r="P27" s="391"/>
      <c r="Q27" s="391"/>
      <c r="R27" s="391"/>
      <c r="S27" s="391"/>
      <c r="T27" s="391"/>
      <c r="U27" s="391"/>
      <c r="V27" s="391"/>
      <c r="W27" s="391"/>
      <c r="X27" s="391"/>
      <c r="Y27" s="391"/>
      <c r="Z27" s="391"/>
      <c r="AA27" s="391"/>
      <c r="AB27" s="391"/>
      <c r="AC27" s="391"/>
      <c r="AD27" s="391"/>
      <c r="AE27" s="391"/>
      <c r="AF27" s="391"/>
    </row>
    <row r="29" spans="1:34">
      <c r="A29" s="4" t="s">
        <v>14</v>
      </c>
    </row>
    <row r="30" spans="1:34">
      <c r="A30" s="5"/>
      <c r="B30" s="5"/>
      <c r="C30" s="5"/>
      <c r="D30" s="5"/>
      <c r="E30" s="5"/>
      <c r="F30" s="5"/>
      <c r="G30" s="5"/>
      <c r="H30" s="5"/>
      <c r="I30" s="5"/>
      <c r="J30" s="5"/>
      <c r="K30" s="5"/>
      <c r="L30" s="5"/>
      <c r="M30" s="5"/>
      <c r="N30" s="5"/>
      <c r="O30" s="5"/>
      <c r="P30" s="5"/>
      <c r="Q30" s="5"/>
      <c r="R30" s="5"/>
      <c r="S30" s="5"/>
      <c r="T30" s="5"/>
      <c r="U30" s="5"/>
      <c r="V30" s="5"/>
      <c r="W30" s="5"/>
      <c r="X30" s="5"/>
      <c r="Y30" s="5" t="s">
        <v>6</v>
      </c>
      <c r="Z30" s="5"/>
      <c r="AA30" s="5"/>
      <c r="AB30" s="5"/>
      <c r="AC30" s="5"/>
      <c r="AD30" s="5"/>
      <c r="AE30" s="5"/>
      <c r="AF30" s="5"/>
    </row>
    <row r="31" spans="1:34">
      <c r="A31" s="174" t="s">
        <v>15</v>
      </c>
      <c r="B31" s="174"/>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row>
    <row r="32" spans="1:34">
      <c r="A32" s="141"/>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row>
    <row r="33" spans="1:32" s="74" customFormat="1" ht="23.25" customHeight="1">
      <c r="A33" s="73" t="s">
        <v>22</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row>
    <row r="34" spans="1:32" ht="15.75" customHeight="1">
      <c r="A34" s="385" t="s">
        <v>23</v>
      </c>
      <c r="B34" s="385"/>
      <c r="C34" s="385"/>
      <c r="D34" s="385"/>
      <c r="E34" s="385"/>
      <c r="F34" s="385"/>
      <c r="G34" s="385"/>
      <c r="H34" s="385"/>
      <c r="I34" s="385"/>
      <c r="J34" s="392">
        <v>2020</v>
      </c>
      <c r="K34" s="393"/>
      <c r="L34" s="393"/>
      <c r="M34" s="393"/>
      <c r="N34" s="143" t="s">
        <v>7</v>
      </c>
      <c r="O34" s="393">
        <v>9</v>
      </c>
      <c r="P34" s="393"/>
      <c r="Q34" s="143" t="s">
        <v>19</v>
      </c>
      <c r="R34" s="100"/>
      <c r="S34" s="100" t="s">
        <v>24</v>
      </c>
      <c r="T34" s="20"/>
      <c r="U34" s="20"/>
      <c r="V34" s="393">
        <v>2022</v>
      </c>
      <c r="W34" s="393"/>
      <c r="X34" s="393"/>
      <c r="Y34" s="393"/>
      <c r="Z34" s="143" t="s">
        <v>7</v>
      </c>
      <c r="AA34" s="393">
        <v>8</v>
      </c>
      <c r="AB34" s="393"/>
      <c r="AC34" s="143" t="s">
        <v>19</v>
      </c>
      <c r="AD34" s="378"/>
      <c r="AE34" s="378"/>
      <c r="AF34" s="21"/>
    </row>
    <row r="35" spans="1:32" ht="15.75" customHeight="1">
      <c r="A35" s="379" t="s">
        <v>16</v>
      </c>
      <c r="B35" s="380"/>
      <c r="C35" s="380"/>
      <c r="D35" s="380"/>
      <c r="E35" s="380"/>
      <c r="F35" s="380"/>
      <c r="G35" s="380"/>
      <c r="H35" s="380"/>
      <c r="I35" s="381"/>
      <c r="J35" s="382" t="s">
        <v>212</v>
      </c>
      <c r="K35" s="383"/>
      <c r="L35" s="383"/>
      <c r="M35" s="383"/>
      <c r="N35" s="383"/>
      <c r="O35" s="383"/>
      <c r="P35" s="383"/>
      <c r="Q35" s="383"/>
      <c r="R35" s="383"/>
      <c r="S35" s="383"/>
      <c r="T35" s="383"/>
      <c r="U35" s="383"/>
      <c r="V35" s="383"/>
      <c r="W35" s="383"/>
      <c r="X35" s="383"/>
      <c r="Y35" s="383"/>
      <c r="Z35" s="383"/>
      <c r="AA35" s="383"/>
      <c r="AB35" s="383"/>
      <c r="AC35" s="383"/>
      <c r="AD35" s="383"/>
      <c r="AE35" s="383"/>
      <c r="AF35" s="384"/>
    </row>
    <row r="36" spans="1:32" ht="15.75" customHeight="1">
      <c r="A36" s="385" t="s">
        <v>17</v>
      </c>
      <c r="B36" s="385"/>
      <c r="C36" s="385"/>
      <c r="D36" s="385"/>
      <c r="E36" s="385"/>
      <c r="F36" s="385"/>
      <c r="G36" s="385"/>
      <c r="H36" s="385"/>
      <c r="I36" s="385"/>
      <c r="J36" s="386" t="s">
        <v>208</v>
      </c>
      <c r="K36" s="387"/>
      <c r="L36" s="387"/>
      <c r="M36" s="387"/>
      <c r="N36" s="387"/>
      <c r="O36" s="387"/>
      <c r="P36" s="387"/>
      <c r="Q36" s="387"/>
      <c r="R36" s="387"/>
      <c r="S36" s="387"/>
      <c r="T36" s="387"/>
      <c r="U36" s="388"/>
      <c r="V36" s="385" t="s">
        <v>18</v>
      </c>
      <c r="W36" s="385"/>
      <c r="X36" s="385"/>
      <c r="Y36" s="382" t="s">
        <v>209</v>
      </c>
      <c r="Z36" s="383"/>
      <c r="AA36" s="383"/>
      <c r="AB36" s="383"/>
      <c r="AC36" s="383"/>
      <c r="AD36" s="383"/>
      <c r="AE36" s="383"/>
      <c r="AF36" s="384"/>
    </row>
    <row r="37" spans="1:32">
      <c r="A37" s="6"/>
      <c r="E37" s="6"/>
      <c r="F37" s="6"/>
    </row>
    <row r="38" spans="1:32" s="74" customFormat="1" ht="23.25" customHeight="1">
      <c r="A38" s="73" t="s">
        <v>216</v>
      </c>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row>
    <row r="39" spans="1:32">
      <c r="A39" s="372" t="s">
        <v>36</v>
      </c>
      <c r="B39" s="373"/>
      <c r="C39" s="374"/>
      <c r="D39" s="372" t="s">
        <v>37</v>
      </c>
      <c r="E39" s="373"/>
      <c r="F39" s="374"/>
      <c r="G39" s="372" t="s">
        <v>38</v>
      </c>
      <c r="H39" s="373"/>
      <c r="I39" s="373"/>
      <c r="J39" s="373"/>
      <c r="K39" s="373"/>
      <c r="L39" s="374"/>
      <c r="M39" s="375" t="s">
        <v>39</v>
      </c>
      <c r="N39" s="376"/>
      <c r="O39" s="377"/>
      <c r="P39" s="375" t="s">
        <v>99</v>
      </c>
      <c r="Q39" s="376"/>
      <c r="R39" s="376"/>
      <c r="S39" s="376"/>
      <c r="T39" s="377"/>
      <c r="U39" s="372" t="s">
        <v>40</v>
      </c>
      <c r="V39" s="373"/>
      <c r="W39" s="373"/>
      <c r="X39" s="373"/>
      <c r="Y39" s="373"/>
      <c r="Z39" s="373"/>
      <c r="AA39" s="7"/>
      <c r="AB39" s="7"/>
      <c r="AC39" s="7"/>
      <c r="AD39" s="7"/>
      <c r="AE39" s="7"/>
      <c r="AF39" s="8"/>
    </row>
    <row r="40" spans="1:32" ht="15.75" customHeight="1">
      <c r="A40" s="362" t="s">
        <v>97</v>
      </c>
      <c r="B40" s="363"/>
      <c r="C40" s="364"/>
      <c r="D40" s="101">
        <v>1</v>
      </c>
      <c r="E40" s="304" t="s">
        <v>26</v>
      </c>
      <c r="F40" s="306"/>
      <c r="G40" s="304">
        <v>2021</v>
      </c>
      <c r="H40" s="305"/>
      <c r="I40" s="306"/>
      <c r="J40" s="102" t="s">
        <v>7</v>
      </c>
      <c r="K40" s="24">
        <v>4</v>
      </c>
      <c r="L40" s="102" t="s">
        <v>25</v>
      </c>
      <c r="M40" s="371" t="s">
        <v>206</v>
      </c>
      <c r="N40" s="371"/>
      <c r="O40" s="371"/>
      <c r="P40" s="359" t="s">
        <v>204</v>
      </c>
      <c r="Q40" s="360"/>
      <c r="R40" s="360"/>
      <c r="S40" s="360"/>
      <c r="T40" s="361"/>
      <c r="U40" s="347">
        <v>190070</v>
      </c>
      <c r="V40" s="348"/>
      <c r="W40" s="348"/>
      <c r="X40" s="348"/>
      <c r="Y40" s="348"/>
      <c r="Z40" s="348"/>
      <c r="AA40" s="22" t="s">
        <v>20</v>
      </c>
      <c r="AB40" s="339">
        <f>IF(M40="支給",U40*1,IF(M40="返納",U40*-1,""))</f>
        <v>190070</v>
      </c>
      <c r="AC40" s="340"/>
      <c r="AD40" s="340"/>
      <c r="AE40" s="341"/>
      <c r="AF40" s="22" t="s">
        <v>20</v>
      </c>
    </row>
    <row r="41" spans="1:32" ht="15.75" customHeight="1">
      <c r="A41" s="365"/>
      <c r="B41" s="366"/>
      <c r="C41" s="367"/>
      <c r="D41" s="23">
        <v>2</v>
      </c>
      <c r="E41" s="304" t="s">
        <v>26</v>
      </c>
      <c r="F41" s="306"/>
      <c r="G41" s="239">
        <v>2021</v>
      </c>
      <c r="H41" s="240"/>
      <c r="I41" s="358"/>
      <c r="J41" s="102" t="s">
        <v>7</v>
      </c>
      <c r="K41" s="24">
        <v>8</v>
      </c>
      <c r="L41" s="102" t="s">
        <v>25</v>
      </c>
      <c r="M41" s="345" t="s">
        <v>205</v>
      </c>
      <c r="N41" s="345"/>
      <c r="O41" s="345"/>
      <c r="P41" s="359" t="s">
        <v>207</v>
      </c>
      <c r="Q41" s="360"/>
      <c r="R41" s="360"/>
      <c r="S41" s="360"/>
      <c r="T41" s="361"/>
      <c r="U41" s="347">
        <v>25000</v>
      </c>
      <c r="V41" s="348"/>
      <c r="W41" s="348"/>
      <c r="X41" s="348"/>
      <c r="Y41" s="348"/>
      <c r="Z41" s="348"/>
      <c r="AA41" s="22" t="s">
        <v>20</v>
      </c>
      <c r="AB41" s="339">
        <f t="shared" ref="AB41:AB45" si="0">IF(M41="支給",U41*1,IF(M41="返納",U41*-1,""))</f>
        <v>-25000</v>
      </c>
      <c r="AC41" s="340"/>
      <c r="AD41" s="340"/>
      <c r="AE41" s="341"/>
      <c r="AF41" s="22" t="s">
        <v>20</v>
      </c>
    </row>
    <row r="42" spans="1:32" ht="15.75" customHeight="1">
      <c r="A42" s="365"/>
      <c r="B42" s="366"/>
      <c r="C42" s="367"/>
      <c r="D42" s="23">
        <v>3</v>
      </c>
      <c r="E42" s="304" t="s">
        <v>26</v>
      </c>
      <c r="F42" s="306"/>
      <c r="G42" s="239">
        <v>2021</v>
      </c>
      <c r="H42" s="240"/>
      <c r="I42" s="358"/>
      <c r="J42" s="102" t="s">
        <v>7</v>
      </c>
      <c r="K42" s="24">
        <v>8</v>
      </c>
      <c r="L42" s="102" t="s">
        <v>25</v>
      </c>
      <c r="M42" s="345" t="s">
        <v>205</v>
      </c>
      <c r="N42" s="345"/>
      <c r="O42" s="345"/>
      <c r="P42" s="359" t="s">
        <v>204</v>
      </c>
      <c r="Q42" s="360"/>
      <c r="R42" s="360"/>
      <c r="S42" s="360"/>
      <c r="T42" s="361"/>
      <c r="U42" s="347">
        <v>25000</v>
      </c>
      <c r="V42" s="348"/>
      <c r="W42" s="348"/>
      <c r="X42" s="348"/>
      <c r="Y42" s="348"/>
      <c r="Z42" s="348"/>
      <c r="AA42" s="22" t="s">
        <v>20</v>
      </c>
      <c r="AB42" s="339">
        <f t="shared" si="0"/>
        <v>-25000</v>
      </c>
      <c r="AC42" s="340"/>
      <c r="AD42" s="340"/>
      <c r="AE42" s="341"/>
      <c r="AF42" s="22" t="s">
        <v>20</v>
      </c>
    </row>
    <row r="43" spans="1:32" ht="15.75" customHeight="1">
      <c r="A43" s="365"/>
      <c r="B43" s="366"/>
      <c r="C43" s="367"/>
      <c r="D43" s="23"/>
      <c r="E43" s="304" t="s">
        <v>26</v>
      </c>
      <c r="F43" s="306"/>
      <c r="G43" s="239"/>
      <c r="H43" s="240"/>
      <c r="I43" s="358"/>
      <c r="J43" s="102" t="s">
        <v>7</v>
      </c>
      <c r="K43" s="24"/>
      <c r="L43" s="102" t="s">
        <v>25</v>
      </c>
      <c r="M43" s="345"/>
      <c r="N43" s="345"/>
      <c r="O43" s="345"/>
      <c r="P43" s="359"/>
      <c r="Q43" s="360"/>
      <c r="R43" s="360"/>
      <c r="S43" s="360"/>
      <c r="T43" s="361"/>
      <c r="U43" s="347"/>
      <c r="V43" s="348"/>
      <c r="W43" s="348"/>
      <c r="X43" s="348"/>
      <c r="Y43" s="348"/>
      <c r="Z43" s="348"/>
      <c r="AA43" s="22" t="s">
        <v>20</v>
      </c>
      <c r="AB43" s="339" t="str">
        <f t="shared" si="0"/>
        <v/>
      </c>
      <c r="AC43" s="340"/>
      <c r="AD43" s="340"/>
      <c r="AE43" s="341"/>
      <c r="AF43" s="22" t="s">
        <v>20</v>
      </c>
    </row>
    <row r="44" spans="1:32" ht="15.75" customHeight="1">
      <c r="A44" s="365"/>
      <c r="B44" s="366"/>
      <c r="C44" s="367"/>
      <c r="D44" s="23"/>
      <c r="E44" s="304" t="s">
        <v>26</v>
      </c>
      <c r="F44" s="306"/>
      <c r="G44" s="239"/>
      <c r="H44" s="240"/>
      <c r="I44" s="358"/>
      <c r="J44" s="102" t="s">
        <v>7</v>
      </c>
      <c r="K44" s="24"/>
      <c r="L44" s="102" t="s">
        <v>25</v>
      </c>
      <c r="M44" s="345"/>
      <c r="N44" s="345"/>
      <c r="O44" s="345"/>
      <c r="P44" s="359"/>
      <c r="Q44" s="360"/>
      <c r="R44" s="360"/>
      <c r="S44" s="360"/>
      <c r="T44" s="361"/>
      <c r="U44" s="347"/>
      <c r="V44" s="348"/>
      <c r="W44" s="348"/>
      <c r="X44" s="348"/>
      <c r="Y44" s="348"/>
      <c r="Z44" s="348"/>
      <c r="AA44" s="22" t="s">
        <v>20</v>
      </c>
      <c r="AB44" s="339" t="str">
        <f t="shared" si="0"/>
        <v/>
      </c>
      <c r="AC44" s="340"/>
      <c r="AD44" s="340"/>
      <c r="AE44" s="341"/>
      <c r="AF44" s="22" t="s">
        <v>20</v>
      </c>
    </row>
    <row r="45" spans="1:32" ht="15.75" customHeight="1">
      <c r="A45" s="368"/>
      <c r="B45" s="369"/>
      <c r="C45" s="370"/>
      <c r="D45" s="23"/>
      <c r="E45" s="304" t="s">
        <v>26</v>
      </c>
      <c r="F45" s="306"/>
      <c r="G45" s="239"/>
      <c r="H45" s="240"/>
      <c r="I45" s="358"/>
      <c r="J45" s="102" t="s">
        <v>7</v>
      </c>
      <c r="K45" s="24"/>
      <c r="L45" s="102" t="s">
        <v>25</v>
      </c>
      <c r="M45" s="345"/>
      <c r="N45" s="345"/>
      <c r="O45" s="345"/>
      <c r="P45" s="359"/>
      <c r="Q45" s="360"/>
      <c r="R45" s="360"/>
      <c r="S45" s="360"/>
      <c r="T45" s="361"/>
      <c r="U45" s="347"/>
      <c r="V45" s="348"/>
      <c r="W45" s="348"/>
      <c r="X45" s="348"/>
      <c r="Y45" s="348"/>
      <c r="Z45" s="348"/>
      <c r="AA45" s="22" t="s">
        <v>20</v>
      </c>
      <c r="AB45" s="339" t="str">
        <f t="shared" si="0"/>
        <v/>
      </c>
      <c r="AC45" s="340"/>
      <c r="AD45" s="340"/>
      <c r="AE45" s="341"/>
      <c r="AF45" s="22" t="s">
        <v>20</v>
      </c>
    </row>
    <row r="46" spans="1:32" ht="15.75" customHeight="1">
      <c r="A46" s="25"/>
      <c r="B46" s="26"/>
      <c r="C46" s="26"/>
      <c r="D46" s="26" t="s">
        <v>29</v>
      </c>
      <c r="E46" s="26"/>
      <c r="F46" s="26"/>
      <c r="G46" s="26" t="s">
        <v>27</v>
      </c>
      <c r="H46" s="26" t="s">
        <v>31</v>
      </c>
      <c r="I46" s="26"/>
      <c r="J46" s="26"/>
      <c r="K46" s="26"/>
      <c r="L46" s="26"/>
      <c r="M46" s="26" t="s">
        <v>28</v>
      </c>
      <c r="N46" s="26"/>
      <c r="O46" s="26"/>
      <c r="P46" s="26"/>
      <c r="Q46" s="26"/>
      <c r="R46" s="26"/>
      <c r="S46" s="26"/>
      <c r="T46" s="26"/>
      <c r="U46" s="26"/>
      <c r="V46" s="26"/>
      <c r="W46" s="26"/>
      <c r="X46" s="26"/>
      <c r="Y46" s="26"/>
      <c r="Z46" s="26"/>
      <c r="AA46" s="27"/>
      <c r="AB46" s="339">
        <f ca="1">SUMIF(P40:T45,H46,AB40:AE45)</f>
        <v>-25000</v>
      </c>
      <c r="AC46" s="340"/>
      <c r="AD46" s="340"/>
      <c r="AE46" s="341"/>
      <c r="AF46" s="22" t="s">
        <v>20</v>
      </c>
    </row>
    <row r="47" spans="1:32" ht="15.75" customHeight="1">
      <c r="A47" s="25"/>
      <c r="B47" s="26"/>
      <c r="C47" s="26"/>
      <c r="D47" s="26" t="s">
        <v>30</v>
      </c>
      <c r="E47" s="26"/>
      <c r="F47" s="26"/>
      <c r="G47" s="26" t="s">
        <v>27</v>
      </c>
      <c r="H47" s="26" t="s">
        <v>32</v>
      </c>
      <c r="I47" s="26"/>
      <c r="J47" s="26"/>
      <c r="K47" s="26"/>
      <c r="L47" s="26"/>
      <c r="M47" s="26" t="s">
        <v>28</v>
      </c>
      <c r="N47" s="26"/>
      <c r="O47" s="26"/>
      <c r="P47" s="26"/>
      <c r="Q47" s="26"/>
      <c r="R47" s="26"/>
      <c r="S47" s="26"/>
      <c r="T47" s="26"/>
      <c r="U47" s="26"/>
      <c r="V47" s="26"/>
      <c r="W47" s="26"/>
      <c r="X47" s="26"/>
      <c r="Y47" s="26"/>
      <c r="Z47" s="26"/>
      <c r="AA47" s="27"/>
      <c r="AB47" s="339">
        <f ca="1">SUMIF(P40:T45,H47,AB40:AE45)+SUMIF(P40:T45,"",AB40:AE45)</f>
        <v>165070</v>
      </c>
      <c r="AC47" s="340"/>
      <c r="AD47" s="340"/>
      <c r="AE47" s="341"/>
      <c r="AF47" s="22" t="s">
        <v>20</v>
      </c>
    </row>
    <row r="48" spans="1:32" ht="15.75" customHeight="1">
      <c r="A48" s="349" t="s">
        <v>98</v>
      </c>
      <c r="B48" s="350"/>
      <c r="C48" s="351"/>
      <c r="D48" s="101">
        <v>1</v>
      </c>
      <c r="E48" s="304" t="s">
        <v>26</v>
      </c>
      <c r="F48" s="306"/>
      <c r="G48" s="342">
        <v>2021</v>
      </c>
      <c r="H48" s="343"/>
      <c r="I48" s="344"/>
      <c r="J48" s="102" t="s">
        <v>7</v>
      </c>
      <c r="K48" s="24">
        <v>9</v>
      </c>
      <c r="L48" s="102" t="s">
        <v>25</v>
      </c>
      <c r="M48" s="345" t="s">
        <v>206</v>
      </c>
      <c r="N48" s="345"/>
      <c r="O48" s="345"/>
      <c r="P48" s="314" t="s">
        <v>204</v>
      </c>
      <c r="Q48" s="322"/>
      <c r="R48" s="322"/>
      <c r="S48" s="322"/>
      <c r="T48" s="315"/>
      <c r="U48" s="347">
        <v>266099</v>
      </c>
      <c r="V48" s="348"/>
      <c r="W48" s="348"/>
      <c r="X48" s="348"/>
      <c r="Y48" s="348"/>
      <c r="Z48" s="348"/>
      <c r="AA48" s="22" t="s">
        <v>20</v>
      </c>
      <c r="AB48" s="339">
        <f t="shared" ref="AB48:AB51" si="1">IF(M48="支給",U48*1,IF(M48="返納",U48*-1,""))</f>
        <v>266099</v>
      </c>
      <c r="AC48" s="340"/>
      <c r="AD48" s="340"/>
      <c r="AE48" s="341"/>
      <c r="AF48" s="22" t="s">
        <v>20</v>
      </c>
    </row>
    <row r="49" spans="1:32" ht="15.75" customHeight="1">
      <c r="A49" s="352"/>
      <c r="B49" s="353"/>
      <c r="C49" s="354"/>
      <c r="D49" s="23">
        <v>2</v>
      </c>
      <c r="E49" s="304" t="s">
        <v>26</v>
      </c>
      <c r="F49" s="306"/>
      <c r="G49" s="342">
        <v>2022</v>
      </c>
      <c r="H49" s="343"/>
      <c r="I49" s="344"/>
      <c r="J49" s="102" t="s">
        <v>7</v>
      </c>
      <c r="K49" s="24">
        <v>11</v>
      </c>
      <c r="L49" s="102" t="s">
        <v>25</v>
      </c>
      <c r="M49" s="345" t="s">
        <v>205</v>
      </c>
      <c r="N49" s="345"/>
      <c r="O49" s="345"/>
      <c r="P49" s="346" t="s">
        <v>204</v>
      </c>
      <c r="Q49" s="346"/>
      <c r="R49" s="346"/>
      <c r="S49" s="346"/>
      <c r="T49" s="346"/>
      <c r="U49" s="347">
        <v>30250</v>
      </c>
      <c r="V49" s="348"/>
      <c r="W49" s="348"/>
      <c r="X49" s="348"/>
      <c r="Y49" s="348"/>
      <c r="Z49" s="348"/>
      <c r="AA49" s="22" t="s">
        <v>20</v>
      </c>
      <c r="AB49" s="339">
        <f t="shared" si="1"/>
        <v>-30250</v>
      </c>
      <c r="AC49" s="340"/>
      <c r="AD49" s="340"/>
      <c r="AE49" s="341"/>
      <c r="AF49" s="22" t="s">
        <v>20</v>
      </c>
    </row>
    <row r="50" spans="1:32" ht="15.75" customHeight="1">
      <c r="A50" s="352"/>
      <c r="B50" s="353"/>
      <c r="C50" s="354"/>
      <c r="D50" s="23"/>
      <c r="E50" s="304" t="s">
        <v>26</v>
      </c>
      <c r="F50" s="306"/>
      <c r="G50" s="342"/>
      <c r="H50" s="343"/>
      <c r="I50" s="344"/>
      <c r="J50" s="102" t="s">
        <v>7</v>
      </c>
      <c r="K50" s="24"/>
      <c r="L50" s="102" t="s">
        <v>25</v>
      </c>
      <c r="M50" s="345"/>
      <c r="N50" s="345"/>
      <c r="O50" s="345"/>
      <c r="P50" s="346"/>
      <c r="Q50" s="346"/>
      <c r="R50" s="346"/>
      <c r="S50" s="346"/>
      <c r="T50" s="346"/>
      <c r="U50" s="347"/>
      <c r="V50" s="348"/>
      <c r="W50" s="348"/>
      <c r="X50" s="348"/>
      <c r="Y50" s="348"/>
      <c r="Z50" s="348"/>
      <c r="AA50" s="22" t="s">
        <v>20</v>
      </c>
      <c r="AB50" s="339" t="str">
        <f t="shared" si="1"/>
        <v/>
      </c>
      <c r="AC50" s="340"/>
      <c r="AD50" s="340"/>
      <c r="AE50" s="341"/>
      <c r="AF50" s="22" t="s">
        <v>20</v>
      </c>
    </row>
    <row r="51" spans="1:32" ht="15.75" customHeight="1">
      <c r="A51" s="355"/>
      <c r="B51" s="356"/>
      <c r="C51" s="357"/>
      <c r="D51" s="23"/>
      <c r="E51" s="304" t="s">
        <v>26</v>
      </c>
      <c r="F51" s="306"/>
      <c r="G51" s="342"/>
      <c r="H51" s="343"/>
      <c r="I51" s="344"/>
      <c r="J51" s="102" t="s">
        <v>7</v>
      </c>
      <c r="K51" s="24"/>
      <c r="L51" s="102" t="s">
        <v>25</v>
      </c>
      <c r="M51" s="345"/>
      <c r="N51" s="345"/>
      <c r="O51" s="345"/>
      <c r="P51" s="346"/>
      <c r="Q51" s="346"/>
      <c r="R51" s="346"/>
      <c r="S51" s="346"/>
      <c r="T51" s="346"/>
      <c r="U51" s="347"/>
      <c r="V51" s="348"/>
      <c r="W51" s="348"/>
      <c r="X51" s="348"/>
      <c r="Y51" s="348"/>
      <c r="Z51" s="348"/>
      <c r="AA51" s="22" t="s">
        <v>20</v>
      </c>
      <c r="AB51" s="339" t="str">
        <f t="shared" si="1"/>
        <v/>
      </c>
      <c r="AC51" s="340"/>
      <c r="AD51" s="340"/>
      <c r="AE51" s="341"/>
      <c r="AF51" s="22" t="s">
        <v>20</v>
      </c>
    </row>
    <row r="52" spans="1:32" ht="15.75" customHeight="1" thickBot="1">
      <c r="A52" s="25"/>
      <c r="B52" s="26"/>
      <c r="C52" s="26"/>
      <c r="D52" s="26" t="s">
        <v>33</v>
      </c>
      <c r="E52" s="26"/>
      <c r="F52" s="26"/>
      <c r="G52" s="26" t="s">
        <v>27</v>
      </c>
      <c r="H52" s="26" t="s">
        <v>32</v>
      </c>
      <c r="I52" s="26"/>
      <c r="J52" s="26"/>
      <c r="K52" s="26"/>
      <c r="L52" s="26"/>
      <c r="M52" s="26" t="s">
        <v>28</v>
      </c>
      <c r="N52" s="26"/>
      <c r="O52" s="26"/>
      <c r="P52" s="26"/>
      <c r="Q52" s="26"/>
      <c r="R52" s="26"/>
      <c r="S52" s="26"/>
      <c r="T52" s="26"/>
      <c r="U52" s="26"/>
      <c r="V52" s="26"/>
      <c r="W52" s="26"/>
      <c r="X52" s="26"/>
      <c r="Y52" s="26"/>
      <c r="Z52" s="26"/>
      <c r="AA52" s="27"/>
      <c r="AB52" s="323">
        <f>SUM(AB48:AE51)</f>
        <v>235849</v>
      </c>
      <c r="AC52" s="324"/>
      <c r="AD52" s="324"/>
      <c r="AE52" s="325"/>
      <c r="AF52" s="28" t="s">
        <v>20</v>
      </c>
    </row>
    <row r="53" spans="1:32" ht="15.75" customHeight="1" thickTop="1">
      <c r="A53" s="29" t="s">
        <v>253</v>
      </c>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1"/>
      <c r="AB53" s="326">
        <f ca="1">AB47+AB52</f>
        <v>400919</v>
      </c>
      <c r="AC53" s="327"/>
      <c r="AD53" s="327"/>
      <c r="AE53" s="328"/>
      <c r="AF53" s="32" t="s">
        <v>20</v>
      </c>
    </row>
    <row r="54" spans="1:32" ht="15.75" customHeight="1">
      <c r="A54" s="152" t="s">
        <v>254</v>
      </c>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4"/>
      <c r="AB54" s="329">
        <v>2500000</v>
      </c>
      <c r="AC54" s="330"/>
      <c r="AD54" s="330"/>
      <c r="AE54" s="331"/>
      <c r="AF54" s="28" t="s">
        <v>20</v>
      </c>
    </row>
    <row r="55" spans="1:32" ht="15.75" customHeight="1">
      <c r="A55" s="169" t="s">
        <v>255</v>
      </c>
      <c r="B55" s="17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1"/>
      <c r="AB55" s="332">
        <f ca="1">AB54-AB53</f>
        <v>2099081</v>
      </c>
      <c r="AC55" s="333"/>
      <c r="AD55" s="333"/>
      <c r="AE55" s="334"/>
      <c r="AF55" s="33" t="s">
        <v>20</v>
      </c>
    </row>
    <row r="57" spans="1:32">
      <c r="A57" s="47" t="s">
        <v>34</v>
      </c>
      <c r="B57" s="48"/>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row>
    <row r="58" spans="1:32">
      <c r="A58" s="47" t="s">
        <v>69</v>
      </c>
      <c r="B58" s="48"/>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row>
    <row r="59" spans="1:32">
      <c r="A59" s="9"/>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row>
    <row r="60" spans="1:32" s="74" customFormat="1" ht="23.25" customHeight="1">
      <c r="A60" s="73" t="s">
        <v>35</v>
      </c>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row>
    <row r="61" spans="1:32" s="97" customFormat="1" ht="12" customHeight="1">
      <c r="A61" s="96"/>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row>
    <row r="62" spans="1:32" s="74" customFormat="1" ht="18.75" customHeight="1">
      <c r="A62" s="103" t="s">
        <v>92</v>
      </c>
      <c r="B62" s="104"/>
      <c r="C62" s="104"/>
      <c r="D62" s="104"/>
      <c r="E62" s="104"/>
      <c r="F62" s="104"/>
      <c r="G62" s="104"/>
      <c r="H62" s="104"/>
      <c r="I62" s="104"/>
      <c r="J62" s="104"/>
      <c r="K62" s="104"/>
      <c r="L62" s="104"/>
      <c r="M62" s="104"/>
      <c r="N62" s="104"/>
      <c r="O62" s="104"/>
      <c r="P62" s="335" t="s">
        <v>213</v>
      </c>
      <c r="Q62" s="335"/>
      <c r="R62" s="335"/>
      <c r="S62" s="148" t="s">
        <v>235</v>
      </c>
      <c r="T62" s="146"/>
      <c r="U62" s="146"/>
      <c r="V62" s="146"/>
      <c r="W62" s="146"/>
      <c r="X62" s="146"/>
      <c r="Y62" s="146"/>
      <c r="Z62" s="146"/>
      <c r="AA62" s="146"/>
      <c r="AB62" s="146"/>
      <c r="AC62" s="146"/>
      <c r="AD62" s="146"/>
      <c r="AE62" s="146"/>
      <c r="AF62" s="147"/>
    </row>
    <row r="63" spans="1:32" s="97" customFormat="1" ht="12" customHeight="1">
      <c r="A63" s="96"/>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row>
    <row r="64" spans="1:32">
      <c r="A64" s="38" t="s">
        <v>94</v>
      </c>
      <c r="B64" s="7"/>
      <c r="C64" s="7"/>
      <c r="D64" s="7"/>
      <c r="E64" s="7"/>
      <c r="F64" s="7"/>
      <c r="G64" s="7"/>
      <c r="H64" s="7"/>
      <c r="I64" s="7"/>
      <c r="J64" s="7"/>
      <c r="K64" s="7"/>
      <c r="L64" s="7"/>
      <c r="M64" s="7"/>
      <c r="N64" s="7"/>
      <c r="O64" s="7"/>
      <c r="P64" s="7"/>
      <c r="Q64" s="7"/>
      <c r="R64" s="8"/>
    </row>
    <row r="65" spans="1:37" ht="45.75" customHeight="1">
      <c r="A65" s="239">
        <v>2021</v>
      </c>
      <c r="B65" s="240"/>
      <c r="C65" s="240"/>
      <c r="D65" s="105" t="s">
        <v>7</v>
      </c>
      <c r="E65" s="34">
        <v>9</v>
      </c>
      <c r="F65" s="105" t="s">
        <v>25</v>
      </c>
      <c r="G65" s="44" t="s">
        <v>42</v>
      </c>
      <c r="H65" s="240">
        <v>2022</v>
      </c>
      <c r="I65" s="240"/>
      <c r="J65" s="240"/>
      <c r="K65" s="105" t="s">
        <v>7</v>
      </c>
      <c r="L65" s="34">
        <v>8</v>
      </c>
      <c r="M65" s="105" t="s">
        <v>25</v>
      </c>
      <c r="N65" s="44" t="s">
        <v>43</v>
      </c>
      <c r="O65" s="35">
        <f>IF(E65="","",IF(L65="","",IF(AG65&gt;12,12,IF(P62&lt;&gt;"はい",12,AG65))))</f>
        <v>12</v>
      </c>
      <c r="P65" s="142" t="s">
        <v>44</v>
      </c>
      <c r="Q65" s="142" t="s">
        <v>45</v>
      </c>
      <c r="R65" s="142" t="s">
        <v>46</v>
      </c>
      <c r="S65" s="336" t="s">
        <v>93</v>
      </c>
      <c r="T65" s="337"/>
      <c r="U65" s="337"/>
      <c r="V65" s="337"/>
      <c r="W65" s="337"/>
      <c r="X65" s="337"/>
      <c r="Y65" s="337"/>
      <c r="Z65" s="337"/>
      <c r="AA65" s="337"/>
      <c r="AB65" s="337"/>
      <c r="AC65" s="337"/>
      <c r="AD65" s="337"/>
      <c r="AE65" s="337"/>
      <c r="AF65" s="338"/>
      <c r="AG65" s="75">
        <f>(H65-A65-1)*12+(12-E65+1)+L65</f>
        <v>12</v>
      </c>
    </row>
    <row r="66" spans="1:37" ht="17.25" customHeight="1">
      <c r="A66" s="36" t="s">
        <v>47</v>
      </c>
      <c r="B66" s="37"/>
      <c r="C66" s="38" t="s">
        <v>48</v>
      </c>
      <c r="D66" s="7"/>
      <c r="E66" s="7"/>
      <c r="F66" s="7"/>
      <c r="G66" s="7"/>
      <c r="H66" s="7"/>
      <c r="I66" s="7"/>
      <c r="J66" s="7"/>
      <c r="K66" s="7"/>
      <c r="L66" s="7"/>
      <c r="M66" s="7"/>
      <c r="N66" s="7" t="s">
        <v>43</v>
      </c>
      <c r="O66" s="120">
        <v>7</v>
      </c>
      <c r="P66" s="7" t="s">
        <v>44</v>
      </c>
      <c r="Q66" s="7" t="s">
        <v>45</v>
      </c>
      <c r="R66" s="7" t="s">
        <v>46</v>
      </c>
      <c r="S66" s="312" t="s">
        <v>72</v>
      </c>
      <c r="T66" s="312"/>
      <c r="U66" s="312"/>
      <c r="V66" s="312"/>
      <c r="W66" s="312"/>
      <c r="X66" s="312"/>
      <c r="Y66" s="312"/>
      <c r="Z66" s="312"/>
      <c r="AA66" s="312"/>
      <c r="AB66" s="312"/>
      <c r="AC66" s="312"/>
      <c r="AD66" s="312"/>
      <c r="AE66" s="312"/>
      <c r="AF66" s="313"/>
    </row>
    <row r="67" spans="1:37">
      <c r="A67" s="39"/>
      <c r="B67" s="40"/>
      <c r="C67" s="38" t="s">
        <v>49</v>
      </c>
      <c r="D67" s="7"/>
      <c r="E67" s="7"/>
      <c r="F67" s="7"/>
      <c r="G67" s="7"/>
      <c r="H67" s="7"/>
      <c r="I67" s="7"/>
      <c r="J67" s="7"/>
      <c r="K67" s="7"/>
      <c r="L67" s="7"/>
      <c r="M67" s="7"/>
      <c r="N67" s="7" t="s">
        <v>43</v>
      </c>
      <c r="O67" s="120">
        <v>5</v>
      </c>
      <c r="P67" s="7" t="s">
        <v>44</v>
      </c>
      <c r="Q67" s="7" t="s">
        <v>45</v>
      </c>
      <c r="R67" s="7" t="s">
        <v>46</v>
      </c>
      <c r="S67" s="312" t="s">
        <v>72</v>
      </c>
      <c r="T67" s="312"/>
      <c r="U67" s="312"/>
      <c r="V67" s="312"/>
      <c r="W67" s="312"/>
      <c r="X67" s="312"/>
      <c r="Y67" s="312"/>
      <c r="Z67" s="312"/>
      <c r="AA67" s="312"/>
      <c r="AB67" s="312"/>
      <c r="AC67" s="312"/>
      <c r="AD67" s="312"/>
      <c r="AE67" s="312"/>
      <c r="AF67" s="313"/>
    </row>
    <row r="68" spans="1:37">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row>
    <row r="69" spans="1:37" s="93" customFormat="1" ht="27" customHeight="1">
      <c r="A69" s="91" t="s">
        <v>50</v>
      </c>
      <c r="B69" s="44"/>
      <c r="C69" s="44"/>
      <c r="D69" s="92"/>
      <c r="E69" s="314" t="s">
        <v>104</v>
      </c>
      <c r="F69" s="315"/>
      <c r="G69" s="316" t="str">
        <f>VLOOKUP($E$69,為替レート!$B$5:$E$31,2,FALSE)</f>
        <v>ユーロ</v>
      </c>
      <c r="H69" s="317"/>
      <c r="I69" s="317"/>
      <c r="J69" s="317"/>
      <c r="K69" s="317"/>
      <c r="L69" s="91" t="s">
        <v>51</v>
      </c>
      <c r="M69" s="44"/>
      <c r="N69" s="44"/>
      <c r="O69" s="44"/>
      <c r="P69" s="44"/>
      <c r="Q69" s="44"/>
      <c r="R69" s="92"/>
      <c r="S69" s="316">
        <f>VLOOKUP($E$69,為替レート!$B$5:$E$31,4,FALSE)</f>
        <v>121</v>
      </c>
      <c r="T69" s="317"/>
      <c r="U69" s="318"/>
      <c r="V69" s="91" t="s">
        <v>52</v>
      </c>
      <c r="W69" s="44"/>
      <c r="X69" s="44"/>
      <c r="Y69" s="44"/>
      <c r="Z69" s="44"/>
      <c r="AA69" s="44"/>
      <c r="AB69" s="92"/>
      <c r="AC69" s="316" t="s">
        <v>100</v>
      </c>
      <c r="AD69" s="317"/>
      <c r="AE69" s="318"/>
      <c r="AF69" s="5"/>
      <c r="AG69" s="5"/>
      <c r="AH69" s="5"/>
      <c r="AI69" s="5"/>
      <c r="AJ69" s="5"/>
      <c r="AK69" s="5"/>
    </row>
    <row r="70" spans="1:37">
      <c r="A70" s="41"/>
      <c r="B70" s="41"/>
      <c r="C70" s="41"/>
      <c r="D70" s="41"/>
      <c r="E70" s="42"/>
      <c r="F70" s="42"/>
      <c r="G70" s="41"/>
      <c r="H70" s="41"/>
      <c r="I70" s="41"/>
      <c r="J70" s="41"/>
      <c r="K70" s="41"/>
      <c r="L70" s="41"/>
      <c r="M70" s="41"/>
      <c r="N70" s="42"/>
      <c r="O70" s="42"/>
      <c r="P70" s="42"/>
      <c r="Q70" s="41"/>
      <c r="R70" s="41"/>
      <c r="S70" s="41"/>
      <c r="T70" s="41"/>
      <c r="U70" s="41"/>
      <c r="V70" s="41"/>
      <c r="W70" s="41"/>
      <c r="X70" s="42"/>
      <c r="Y70" s="42"/>
      <c r="Z70" s="42"/>
    </row>
    <row r="71" spans="1:37" ht="14.25" customHeight="1">
      <c r="A71" s="319" t="s">
        <v>251</v>
      </c>
      <c r="B71" s="320"/>
      <c r="C71" s="320"/>
      <c r="D71" s="320"/>
      <c r="E71" s="320"/>
      <c r="F71" s="320"/>
      <c r="G71" s="320"/>
      <c r="H71" s="320"/>
      <c r="I71" s="320"/>
      <c r="J71" s="320"/>
      <c r="K71" s="320"/>
      <c r="L71" s="320"/>
      <c r="M71" s="320"/>
      <c r="N71" s="320"/>
      <c r="O71" s="320"/>
      <c r="P71" s="320"/>
      <c r="Q71" s="321"/>
      <c r="R71" s="314"/>
      <c r="S71" s="322"/>
      <c r="T71" s="322"/>
      <c r="U71" s="322"/>
      <c r="V71" s="322"/>
      <c r="W71" s="322"/>
      <c r="X71" s="322"/>
      <c r="Y71" s="315"/>
    </row>
    <row r="73" spans="1:37">
      <c r="A73" s="4" t="s">
        <v>80</v>
      </c>
    </row>
    <row r="74" spans="1:37">
      <c r="A74" s="301" t="s">
        <v>56</v>
      </c>
      <c r="B74" s="302"/>
      <c r="C74" s="302"/>
      <c r="D74" s="302"/>
      <c r="E74" s="302"/>
      <c r="F74" s="303"/>
      <c r="G74" s="304" t="s">
        <v>57</v>
      </c>
      <c r="H74" s="305"/>
      <c r="I74" s="305"/>
      <c r="J74" s="305"/>
      <c r="K74" s="305"/>
      <c r="L74" s="305"/>
      <c r="M74" s="305"/>
      <c r="N74" s="305"/>
      <c r="O74" s="305"/>
      <c r="P74" s="305"/>
      <c r="Q74" s="305"/>
      <c r="R74" s="305"/>
      <c r="S74" s="306"/>
      <c r="T74" s="307" t="s">
        <v>227</v>
      </c>
      <c r="U74" s="308"/>
      <c r="V74" s="308"/>
      <c r="W74" s="309"/>
      <c r="X74" s="301" t="s">
        <v>71</v>
      </c>
      <c r="Y74" s="302"/>
      <c r="Z74" s="302"/>
      <c r="AA74" s="303"/>
      <c r="AB74" s="310" t="s">
        <v>58</v>
      </c>
      <c r="AC74" s="311"/>
      <c r="AD74" s="311"/>
      <c r="AE74" s="311"/>
      <c r="AF74" s="311"/>
    </row>
    <row r="75" spans="1:37">
      <c r="A75" s="285" t="s">
        <v>201</v>
      </c>
      <c r="B75" s="286"/>
      <c r="C75" s="286"/>
      <c r="D75" s="286"/>
      <c r="E75" s="286"/>
      <c r="F75" s="287"/>
      <c r="G75" s="239">
        <v>2021</v>
      </c>
      <c r="H75" s="240"/>
      <c r="I75" s="240"/>
      <c r="J75" s="105" t="s">
        <v>7</v>
      </c>
      <c r="K75" s="45">
        <v>9</v>
      </c>
      <c r="L75" s="105" t="s">
        <v>25</v>
      </c>
      <c r="M75" s="105" t="s">
        <v>59</v>
      </c>
      <c r="N75" s="240">
        <v>2021</v>
      </c>
      <c r="O75" s="240"/>
      <c r="P75" s="240"/>
      <c r="Q75" s="105" t="s">
        <v>7</v>
      </c>
      <c r="R75" s="45">
        <v>12</v>
      </c>
      <c r="S75" s="106" t="s">
        <v>25</v>
      </c>
      <c r="T75" s="290">
        <v>1006.6</v>
      </c>
      <c r="U75" s="291"/>
      <c r="V75" s="291"/>
      <c r="W75" s="292"/>
      <c r="X75" s="293" t="s">
        <v>203</v>
      </c>
      <c r="Y75" s="294"/>
      <c r="Z75" s="294"/>
      <c r="AA75" s="299"/>
      <c r="AB75" s="288" t="s">
        <v>202</v>
      </c>
      <c r="AC75" s="289"/>
      <c r="AD75" s="289"/>
      <c r="AE75" s="289"/>
      <c r="AF75" s="300"/>
    </row>
    <row r="76" spans="1:37">
      <c r="A76" s="285" t="s">
        <v>214</v>
      </c>
      <c r="B76" s="286"/>
      <c r="C76" s="286"/>
      <c r="D76" s="286"/>
      <c r="E76" s="286"/>
      <c r="F76" s="287"/>
      <c r="G76" s="288">
        <v>2022</v>
      </c>
      <c r="H76" s="289"/>
      <c r="I76" s="289"/>
      <c r="J76" s="105" t="s">
        <v>7</v>
      </c>
      <c r="K76" s="121">
        <v>1</v>
      </c>
      <c r="L76" s="105" t="s">
        <v>25</v>
      </c>
      <c r="M76" s="105" t="s">
        <v>59</v>
      </c>
      <c r="N76" s="289">
        <v>2022</v>
      </c>
      <c r="O76" s="289"/>
      <c r="P76" s="289"/>
      <c r="Q76" s="105" t="s">
        <v>7</v>
      </c>
      <c r="R76" s="121">
        <v>4</v>
      </c>
      <c r="S76" s="106" t="s">
        <v>25</v>
      </c>
      <c r="T76" s="290">
        <v>1006.7</v>
      </c>
      <c r="U76" s="291"/>
      <c r="V76" s="291"/>
      <c r="W76" s="292"/>
      <c r="X76" s="293" t="s">
        <v>203</v>
      </c>
      <c r="Y76" s="294"/>
      <c r="Z76" s="294"/>
      <c r="AA76" s="299"/>
      <c r="AB76" s="288" t="s">
        <v>202</v>
      </c>
      <c r="AC76" s="289"/>
      <c r="AD76" s="289"/>
      <c r="AE76" s="289"/>
      <c r="AF76" s="300"/>
    </row>
    <row r="77" spans="1:37">
      <c r="A77" s="285" t="s">
        <v>229</v>
      </c>
      <c r="B77" s="286"/>
      <c r="C77" s="286"/>
      <c r="D77" s="286"/>
      <c r="E77" s="286"/>
      <c r="F77" s="287"/>
      <c r="G77" s="288">
        <v>2022</v>
      </c>
      <c r="H77" s="289"/>
      <c r="I77" s="289"/>
      <c r="J77" s="105" t="s">
        <v>7</v>
      </c>
      <c r="K77" s="121">
        <v>5</v>
      </c>
      <c r="L77" s="105" t="s">
        <v>25</v>
      </c>
      <c r="M77" s="105" t="s">
        <v>59</v>
      </c>
      <c r="N77" s="289">
        <v>2022</v>
      </c>
      <c r="O77" s="289"/>
      <c r="P77" s="289"/>
      <c r="Q77" s="105" t="s">
        <v>7</v>
      </c>
      <c r="R77" s="121">
        <v>8</v>
      </c>
      <c r="S77" s="106" t="s">
        <v>25</v>
      </c>
      <c r="T77" s="290">
        <v>1006.7</v>
      </c>
      <c r="U77" s="291"/>
      <c r="V77" s="291"/>
      <c r="W77" s="292"/>
      <c r="X77" s="293" t="s">
        <v>203</v>
      </c>
      <c r="Y77" s="294"/>
      <c r="Z77" s="294"/>
      <c r="AA77" s="299"/>
      <c r="AB77" s="288" t="s">
        <v>202</v>
      </c>
      <c r="AC77" s="289"/>
      <c r="AD77" s="289"/>
      <c r="AE77" s="289"/>
      <c r="AF77" s="300"/>
    </row>
    <row r="78" spans="1:37">
      <c r="A78" s="285"/>
      <c r="B78" s="286"/>
      <c r="C78" s="286"/>
      <c r="D78" s="286"/>
      <c r="E78" s="286"/>
      <c r="F78" s="287"/>
      <c r="G78" s="288"/>
      <c r="H78" s="289"/>
      <c r="I78" s="289"/>
      <c r="J78" s="105" t="s">
        <v>7</v>
      </c>
      <c r="K78" s="121"/>
      <c r="L78" s="105" t="s">
        <v>25</v>
      </c>
      <c r="M78" s="105" t="s">
        <v>59</v>
      </c>
      <c r="N78" s="289"/>
      <c r="O78" s="289"/>
      <c r="P78" s="289"/>
      <c r="Q78" s="105" t="s">
        <v>7</v>
      </c>
      <c r="R78" s="121"/>
      <c r="S78" s="106" t="s">
        <v>25</v>
      </c>
      <c r="T78" s="290"/>
      <c r="U78" s="291"/>
      <c r="V78" s="291"/>
      <c r="W78" s="292"/>
      <c r="X78" s="293"/>
      <c r="Y78" s="294"/>
      <c r="Z78" s="294"/>
      <c r="AA78" s="299"/>
      <c r="AB78" s="288"/>
      <c r="AC78" s="289"/>
      <c r="AD78" s="289"/>
      <c r="AE78" s="289"/>
      <c r="AF78" s="300"/>
    </row>
    <row r="79" spans="1:37">
      <c r="A79" s="285"/>
      <c r="B79" s="286"/>
      <c r="C79" s="286"/>
      <c r="D79" s="286"/>
      <c r="E79" s="286"/>
      <c r="F79" s="287"/>
      <c r="G79" s="288"/>
      <c r="H79" s="289"/>
      <c r="I79" s="289"/>
      <c r="J79" s="105" t="s">
        <v>7</v>
      </c>
      <c r="K79" s="121"/>
      <c r="L79" s="105" t="s">
        <v>25</v>
      </c>
      <c r="M79" s="105" t="s">
        <v>59</v>
      </c>
      <c r="N79" s="289"/>
      <c r="O79" s="289"/>
      <c r="P79" s="289"/>
      <c r="Q79" s="105" t="s">
        <v>7</v>
      </c>
      <c r="R79" s="121"/>
      <c r="S79" s="106" t="s">
        <v>25</v>
      </c>
      <c r="T79" s="290"/>
      <c r="U79" s="291"/>
      <c r="V79" s="291"/>
      <c r="W79" s="292"/>
      <c r="X79" s="293"/>
      <c r="Y79" s="294"/>
      <c r="Z79" s="294"/>
      <c r="AA79" s="295"/>
      <c r="AB79" s="296"/>
      <c r="AC79" s="297"/>
      <c r="AD79" s="297"/>
      <c r="AE79" s="297"/>
      <c r="AF79" s="298"/>
    </row>
    <row r="80" spans="1:37">
      <c r="A80" s="272" t="s">
        <v>54</v>
      </c>
      <c r="B80" s="273"/>
      <c r="C80" s="273"/>
      <c r="D80" s="273"/>
      <c r="E80" s="273"/>
      <c r="F80" s="273"/>
      <c r="G80" s="273"/>
      <c r="H80" s="273"/>
      <c r="I80" s="273"/>
      <c r="J80" s="273"/>
      <c r="K80" s="273"/>
      <c r="L80" s="273"/>
      <c r="M80" s="273"/>
      <c r="N80" s="273"/>
      <c r="O80" s="273"/>
      <c r="P80" s="273"/>
      <c r="Q80" s="273"/>
      <c r="R80" s="273"/>
      <c r="S80" s="274"/>
      <c r="T80" s="275">
        <f>SUM(T75:W79)</f>
        <v>3020</v>
      </c>
      <c r="U80" s="275"/>
      <c r="V80" s="275"/>
      <c r="W80" s="275"/>
      <c r="X80" s="82"/>
      <c r="Y80" s="82"/>
      <c r="Z80" s="82"/>
      <c r="AA80" s="82"/>
      <c r="AB80" s="82"/>
      <c r="AC80" s="82"/>
      <c r="AD80" s="138"/>
      <c r="AE80" s="138"/>
      <c r="AF80" s="139"/>
    </row>
    <row r="82" spans="1:32">
      <c r="A82" s="4" t="s">
        <v>230</v>
      </c>
    </row>
    <row r="83" spans="1:32" s="11" customFormat="1" ht="16.5" customHeight="1">
      <c r="A83" s="276" t="s">
        <v>231</v>
      </c>
      <c r="B83" s="277"/>
      <c r="C83" s="277"/>
      <c r="D83" s="278"/>
      <c r="E83" s="279" t="s">
        <v>60</v>
      </c>
      <c r="F83" s="279"/>
      <c r="G83" s="279"/>
      <c r="H83" s="279" t="s">
        <v>61</v>
      </c>
      <c r="I83" s="279"/>
      <c r="J83" s="279"/>
      <c r="K83" s="280" t="s">
        <v>62</v>
      </c>
      <c r="L83" s="280"/>
      <c r="M83" s="280"/>
      <c r="N83" s="281" t="s">
        <v>63</v>
      </c>
      <c r="O83" s="281"/>
      <c r="P83" s="281"/>
      <c r="Q83" s="282" t="s">
        <v>64</v>
      </c>
      <c r="R83" s="283"/>
      <c r="S83" s="283"/>
      <c r="T83" s="283"/>
      <c r="U83" s="283"/>
      <c r="V83" s="283"/>
      <c r="W83" s="284"/>
      <c r="X83" s="264" t="s">
        <v>65</v>
      </c>
      <c r="Y83" s="264"/>
      <c r="Z83" s="264"/>
      <c r="AA83" s="264"/>
      <c r="AB83" s="264"/>
      <c r="AC83" s="264"/>
      <c r="AD83" s="264"/>
      <c r="AE83" s="264"/>
      <c r="AF83" s="264"/>
    </row>
    <row r="84" spans="1:32" s="11" customFormat="1" ht="16.5" customHeight="1">
      <c r="A84" s="265" t="s">
        <v>243</v>
      </c>
      <c r="B84" s="265"/>
      <c r="C84" s="265"/>
      <c r="D84" s="265"/>
      <c r="E84" s="403">
        <v>2021</v>
      </c>
      <c r="F84" s="403"/>
      <c r="G84" s="267" t="s">
        <v>7</v>
      </c>
      <c r="H84" s="403">
        <v>9</v>
      </c>
      <c r="I84" s="403"/>
      <c r="J84" s="268" t="s">
        <v>8</v>
      </c>
      <c r="K84" s="404">
        <v>2022</v>
      </c>
      <c r="L84" s="404"/>
      <c r="M84" s="270" t="s">
        <v>7</v>
      </c>
      <c r="N84" s="405">
        <v>8</v>
      </c>
      <c r="O84" s="405"/>
      <c r="P84" s="270" t="s">
        <v>8</v>
      </c>
      <c r="Q84" s="46" t="s">
        <v>66</v>
      </c>
      <c r="R84" s="258" t="s">
        <v>244</v>
      </c>
      <c r="S84" s="258"/>
      <c r="T84" s="258"/>
      <c r="U84" s="258"/>
      <c r="V84" s="258"/>
      <c r="W84" s="259"/>
      <c r="X84" s="260"/>
      <c r="Y84" s="260"/>
      <c r="Z84" s="260"/>
      <c r="AA84" s="260"/>
      <c r="AB84" s="260"/>
      <c r="AC84" s="260"/>
      <c r="AD84" s="260"/>
      <c r="AE84" s="260"/>
      <c r="AF84" s="260"/>
    </row>
    <row r="85" spans="1:32" s="11" customFormat="1" ht="16.5" customHeight="1">
      <c r="A85" s="265"/>
      <c r="B85" s="265"/>
      <c r="C85" s="265"/>
      <c r="D85" s="265"/>
      <c r="E85" s="403"/>
      <c r="F85" s="403"/>
      <c r="G85" s="267"/>
      <c r="H85" s="403"/>
      <c r="I85" s="403"/>
      <c r="J85" s="268"/>
      <c r="K85" s="404"/>
      <c r="L85" s="404"/>
      <c r="M85" s="270"/>
      <c r="N85" s="405"/>
      <c r="O85" s="405"/>
      <c r="P85" s="270"/>
      <c r="Q85" s="46" t="s">
        <v>67</v>
      </c>
      <c r="R85" s="258"/>
      <c r="S85" s="258"/>
      <c r="T85" s="258"/>
      <c r="U85" s="258"/>
      <c r="V85" s="258"/>
      <c r="W85" s="259"/>
      <c r="X85" s="260"/>
      <c r="Y85" s="260"/>
      <c r="Z85" s="260"/>
      <c r="AA85" s="260"/>
      <c r="AB85" s="260"/>
      <c r="AC85" s="260"/>
      <c r="AD85" s="260"/>
      <c r="AE85" s="260"/>
      <c r="AF85" s="260"/>
    </row>
    <row r="86" spans="1:32" s="11" customFormat="1" ht="16.5" customHeight="1">
      <c r="A86" s="265"/>
      <c r="B86" s="265"/>
      <c r="C86" s="265"/>
      <c r="D86" s="265"/>
      <c r="E86" s="403"/>
      <c r="F86" s="403"/>
      <c r="G86" s="267"/>
      <c r="H86" s="403"/>
      <c r="I86" s="403"/>
      <c r="J86" s="268"/>
      <c r="K86" s="404"/>
      <c r="L86" s="404"/>
      <c r="M86" s="270"/>
      <c r="N86" s="405"/>
      <c r="O86" s="405"/>
      <c r="P86" s="270"/>
      <c r="Q86" s="46" t="s">
        <v>68</v>
      </c>
      <c r="R86" s="258"/>
      <c r="S86" s="258"/>
      <c r="T86" s="258"/>
      <c r="U86" s="258"/>
      <c r="V86" s="258"/>
      <c r="W86" s="259"/>
      <c r="X86" s="260"/>
      <c r="Y86" s="260"/>
      <c r="Z86" s="260"/>
      <c r="AA86" s="260"/>
      <c r="AB86" s="260"/>
      <c r="AC86" s="260"/>
      <c r="AD86" s="260"/>
      <c r="AE86" s="260"/>
      <c r="AF86" s="260"/>
    </row>
    <row r="87" spans="1:32" s="11" customFormat="1" ht="12.75" customHeight="1">
      <c r="A87" s="261" t="s">
        <v>236</v>
      </c>
      <c r="B87" s="261"/>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row>
    <row r="88" spans="1:32" s="11" customFormat="1" ht="12.75" customHeight="1">
      <c r="A88" s="262"/>
      <c r="B88" s="262"/>
      <c r="C88" s="262"/>
      <c r="D88" s="262"/>
      <c r="E88" s="262"/>
      <c r="F88" s="262"/>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c r="AD88" s="262"/>
      <c r="AE88" s="262"/>
      <c r="AF88" s="262"/>
    </row>
    <row r="89" spans="1:32" s="11" customFormat="1" ht="12.75" customHeight="1">
      <c r="A89" s="263"/>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row>
    <row r="90" spans="1:32" s="11" customFormat="1" ht="12.75" customHeight="1">
      <c r="A90" s="14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row>
    <row r="91" spans="1:32">
      <c r="A91" s="124" t="s">
        <v>217</v>
      </c>
      <c r="B91" s="41"/>
      <c r="C91" s="41"/>
      <c r="D91" s="41"/>
      <c r="E91" s="42"/>
      <c r="F91" s="42"/>
      <c r="G91" s="41"/>
      <c r="H91" s="41"/>
      <c r="I91" s="41" t="s">
        <v>238</v>
      </c>
      <c r="J91" s="41"/>
      <c r="K91" s="41"/>
      <c r="L91" s="41"/>
      <c r="M91" s="41"/>
      <c r="N91" s="42"/>
      <c r="O91" s="42"/>
      <c r="P91" s="42"/>
      <c r="Q91" s="41"/>
      <c r="R91" s="41"/>
      <c r="S91" s="41"/>
      <c r="T91" s="41"/>
      <c r="U91" s="41"/>
      <c r="V91" s="41"/>
      <c r="W91" s="41"/>
      <c r="X91" s="42"/>
      <c r="Y91" s="42"/>
      <c r="Z91" s="42"/>
    </row>
    <row r="92" spans="1:32" ht="12.75" thickBot="1">
      <c r="A92" s="50" t="s">
        <v>55</v>
      </c>
      <c r="B92" s="50"/>
      <c r="C92" s="50"/>
      <c r="D92" s="239">
        <v>2021</v>
      </c>
      <c r="E92" s="240"/>
      <c r="F92" s="240"/>
      <c r="G92" s="105" t="s">
        <v>7</v>
      </c>
      <c r="H92" s="34">
        <v>9</v>
      </c>
      <c r="I92" s="105" t="s">
        <v>25</v>
      </c>
      <c r="J92" s="34">
        <v>1</v>
      </c>
      <c r="K92" s="106" t="s">
        <v>9</v>
      </c>
      <c r="L92" s="41"/>
      <c r="M92" s="41"/>
      <c r="N92" s="42"/>
      <c r="O92" s="42"/>
      <c r="P92" s="42"/>
      <c r="Q92" s="41"/>
      <c r="R92" s="41"/>
      <c r="S92" s="41"/>
      <c r="T92" s="41"/>
      <c r="U92" s="41"/>
      <c r="V92" s="41"/>
      <c r="W92" s="41"/>
      <c r="X92" s="42"/>
      <c r="Y92" s="42"/>
      <c r="Z92" s="42"/>
    </row>
    <row r="93" spans="1:32" ht="12.75" thickBot="1">
      <c r="A93" s="51" t="s">
        <v>53</v>
      </c>
      <c r="B93" s="51"/>
      <c r="C93" s="51"/>
      <c r="D93" s="51"/>
      <c r="E93" s="51"/>
      <c r="F93" s="51"/>
      <c r="G93" s="51"/>
      <c r="H93" s="51"/>
      <c r="I93" s="51"/>
      <c r="J93" s="51"/>
      <c r="K93" s="212" t="str">
        <f>E69</f>
        <v>€</v>
      </c>
      <c r="L93" s="213"/>
      <c r="M93" s="241">
        <v>3770</v>
      </c>
      <c r="N93" s="242"/>
      <c r="O93" s="242"/>
      <c r="P93" s="242"/>
      <c r="Q93" s="242"/>
      <c r="R93" s="242"/>
      <c r="S93" s="243"/>
      <c r="T93" s="41"/>
      <c r="U93" s="41"/>
      <c r="V93" s="41"/>
      <c r="W93" s="41"/>
      <c r="X93" s="42"/>
      <c r="Y93" s="42"/>
      <c r="Z93" s="42"/>
    </row>
    <row r="94" spans="1:32">
      <c r="A94" s="41"/>
      <c r="B94" s="41"/>
      <c r="C94" s="41"/>
      <c r="D94" s="41"/>
      <c r="E94" s="42"/>
      <c r="F94" s="42"/>
      <c r="G94" s="41"/>
      <c r="H94" s="41"/>
      <c r="I94" s="41"/>
      <c r="J94" s="41"/>
      <c r="K94" s="41"/>
      <c r="L94" s="41"/>
      <c r="M94" s="41"/>
      <c r="N94" s="42"/>
      <c r="O94" s="42"/>
      <c r="P94" s="42"/>
      <c r="Q94" s="41"/>
      <c r="R94" s="41"/>
      <c r="S94" s="41"/>
      <c r="T94" s="41"/>
      <c r="U94" s="41"/>
      <c r="V94" s="41"/>
      <c r="W94" s="41"/>
      <c r="X94" s="42"/>
      <c r="Y94" s="42"/>
      <c r="Z94" s="42"/>
      <c r="AA94" s="41"/>
      <c r="AB94" s="41"/>
      <c r="AC94" s="41"/>
      <c r="AD94" s="41"/>
      <c r="AE94" s="41"/>
      <c r="AF94" s="41"/>
    </row>
    <row r="95" spans="1:32">
      <c r="A95" s="124" t="s">
        <v>218</v>
      </c>
      <c r="B95" s="41"/>
      <c r="C95" s="41"/>
      <c r="D95" s="41"/>
      <c r="E95" s="42"/>
      <c r="F95" s="42"/>
      <c r="G95" s="41"/>
      <c r="H95" s="41"/>
      <c r="I95" s="41" t="s">
        <v>237</v>
      </c>
      <c r="J95" s="41"/>
      <c r="K95" s="41"/>
      <c r="L95" s="41"/>
      <c r="M95" s="41"/>
      <c r="N95" s="42"/>
      <c r="O95" s="42"/>
      <c r="P95" s="42"/>
      <c r="Q95" s="41"/>
      <c r="R95" s="41"/>
      <c r="S95" s="41"/>
      <c r="T95" s="41"/>
      <c r="U95" s="41"/>
      <c r="V95" s="41"/>
      <c r="W95" s="41"/>
      <c r="X95" s="42"/>
      <c r="Y95" s="42"/>
      <c r="Z95" s="42"/>
    </row>
    <row r="96" spans="1:32" ht="12.75" thickBot="1">
      <c r="A96" s="50" t="s">
        <v>55</v>
      </c>
      <c r="B96" s="50"/>
      <c r="C96" s="50"/>
      <c r="D96" s="239">
        <v>2021</v>
      </c>
      <c r="E96" s="240"/>
      <c r="F96" s="240"/>
      <c r="G96" s="105" t="s">
        <v>7</v>
      </c>
      <c r="H96" s="34">
        <v>11</v>
      </c>
      <c r="I96" s="105" t="s">
        <v>25</v>
      </c>
      <c r="J96" s="34">
        <v>1</v>
      </c>
      <c r="K96" s="106" t="s">
        <v>9</v>
      </c>
      <c r="L96" s="41"/>
      <c r="M96" s="41"/>
      <c r="N96" s="42"/>
      <c r="O96" s="42"/>
      <c r="P96" s="42"/>
      <c r="Q96" s="41"/>
      <c r="R96" s="41"/>
      <c r="S96" s="41"/>
      <c r="T96" s="41"/>
      <c r="U96" s="41"/>
      <c r="V96" s="41"/>
      <c r="W96" s="41"/>
      <c r="X96" s="42"/>
      <c r="Y96" s="42"/>
      <c r="Z96" s="42"/>
    </row>
    <row r="97" spans="1:32" ht="12.75" thickBot="1">
      <c r="A97" s="51" t="s">
        <v>53</v>
      </c>
      <c r="B97" s="51"/>
      <c r="C97" s="51"/>
      <c r="D97" s="51"/>
      <c r="E97" s="51"/>
      <c r="F97" s="51"/>
      <c r="G97" s="51"/>
      <c r="H97" s="51"/>
      <c r="I97" s="51"/>
      <c r="J97" s="51"/>
      <c r="K97" s="255" t="str">
        <f>E69</f>
        <v>€</v>
      </c>
      <c r="L97" s="256"/>
      <c r="M97" s="241">
        <v>3520</v>
      </c>
      <c r="N97" s="242"/>
      <c r="O97" s="242"/>
      <c r="P97" s="242"/>
      <c r="Q97" s="242"/>
      <c r="R97" s="242"/>
      <c r="S97" s="257"/>
      <c r="T97" s="244"/>
      <c r="U97" s="245"/>
      <c r="V97" s="245"/>
      <c r="W97" s="41"/>
      <c r="X97" s="42"/>
      <c r="Y97" s="42"/>
      <c r="Z97" s="42"/>
    </row>
    <row r="98" spans="1:32" ht="12.75" thickBot="1">
      <c r="A98" s="51" t="s">
        <v>219</v>
      </c>
      <c r="B98" s="51"/>
      <c r="C98" s="51"/>
      <c r="D98" s="51"/>
      <c r="E98" s="51"/>
      <c r="F98" s="51"/>
      <c r="G98" s="51"/>
      <c r="H98" s="51"/>
      <c r="I98" s="51"/>
      <c r="J98" s="51"/>
      <c r="K98" s="212" t="str">
        <f>E69</f>
        <v>€</v>
      </c>
      <c r="L98" s="213"/>
      <c r="M98" s="246">
        <f>IF(M93="","",IF(M97="","",M97-M93))</f>
        <v>-250</v>
      </c>
      <c r="N98" s="247"/>
      <c r="O98" s="247"/>
      <c r="P98" s="247"/>
      <c r="Q98" s="247"/>
      <c r="R98" s="247"/>
      <c r="S98" s="248"/>
      <c r="T98" s="249" t="str">
        <f>IF(M97="","",IF(M93&gt;M97,"減額",(IF(M93&lt;M97,"増額","確定"))))</f>
        <v>減額</v>
      </c>
      <c r="U98" s="250"/>
      <c r="V98" s="251"/>
      <c r="W98" s="59"/>
      <c r="X98" s="59"/>
      <c r="Y98" s="59"/>
      <c r="Z98" s="58"/>
    </row>
    <row r="99" spans="1:32">
      <c r="A99" s="252" t="s">
        <v>70</v>
      </c>
      <c r="B99" s="253"/>
      <c r="C99" s="253"/>
      <c r="D99" s="253"/>
      <c r="E99" s="253"/>
      <c r="F99" s="253"/>
      <c r="G99" s="253"/>
      <c r="H99" s="253"/>
      <c r="I99" s="253"/>
      <c r="J99" s="253"/>
      <c r="K99" s="253"/>
      <c r="L99" s="253"/>
      <c r="M99" s="253"/>
      <c r="N99" s="253"/>
      <c r="O99" s="253"/>
      <c r="P99" s="253"/>
      <c r="Q99" s="253"/>
      <c r="R99" s="253"/>
      <c r="S99" s="253"/>
      <c r="T99" s="253"/>
      <c r="U99" s="253"/>
      <c r="V99" s="253"/>
      <c r="W99" s="253"/>
      <c r="X99" s="253"/>
      <c r="Y99" s="253"/>
      <c r="Z99" s="253"/>
      <c r="AA99" s="253"/>
      <c r="AB99" s="253"/>
      <c r="AC99" s="253"/>
      <c r="AD99" s="253"/>
      <c r="AE99" s="253"/>
      <c r="AF99" s="254"/>
    </row>
    <row r="100" spans="1:32">
      <c r="A100" s="394" t="s">
        <v>228</v>
      </c>
      <c r="B100" s="395"/>
      <c r="C100" s="395"/>
      <c r="D100" s="395"/>
      <c r="E100" s="395"/>
      <c r="F100" s="395"/>
      <c r="G100" s="395"/>
      <c r="H100" s="395"/>
      <c r="I100" s="395"/>
      <c r="J100" s="395"/>
      <c r="K100" s="395"/>
      <c r="L100" s="395"/>
      <c r="M100" s="395"/>
      <c r="N100" s="395"/>
      <c r="O100" s="395"/>
      <c r="P100" s="395"/>
      <c r="Q100" s="395"/>
      <c r="R100" s="395"/>
      <c r="S100" s="395"/>
      <c r="T100" s="395"/>
      <c r="U100" s="395"/>
      <c r="V100" s="395"/>
      <c r="W100" s="395"/>
      <c r="X100" s="395"/>
      <c r="Y100" s="395"/>
      <c r="Z100" s="395"/>
      <c r="AA100" s="395"/>
      <c r="AB100" s="395"/>
      <c r="AC100" s="395"/>
      <c r="AD100" s="395"/>
      <c r="AE100" s="395"/>
      <c r="AF100" s="396"/>
    </row>
    <row r="101" spans="1:32">
      <c r="A101" s="397"/>
      <c r="B101" s="398"/>
      <c r="C101" s="398"/>
      <c r="D101" s="398"/>
      <c r="E101" s="398"/>
      <c r="F101" s="398"/>
      <c r="G101" s="398"/>
      <c r="H101" s="398"/>
      <c r="I101" s="398"/>
      <c r="J101" s="398"/>
      <c r="K101" s="398"/>
      <c r="L101" s="398"/>
      <c r="M101" s="398"/>
      <c r="N101" s="398"/>
      <c r="O101" s="398"/>
      <c r="P101" s="398"/>
      <c r="Q101" s="398"/>
      <c r="R101" s="398"/>
      <c r="S101" s="398"/>
      <c r="T101" s="398"/>
      <c r="U101" s="398"/>
      <c r="V101" s="398"/>
      <c r="W101" s="398"/>
      <c r="X101" s="398"/>
      <c r="Y101" s="398"/>
      <c r="Z101" s="398"/>
      <c r="AA101" s="398"/>
      <c r="AB101" s="398"/>
      <c r="AC101" s="398"/>
      <c r="AD101" s="398"/>
      <c r="AE101" s="398"/>
      <c r="AF101" s="399"/>
    </row>
    <row r="102" spans="1:32">
      <c r="A102" s="400"/>
      <c r="B102" s="401"/>
      <c r="C102" s="401"/>
      <c r="D102" s="401"/>
      <c r="E102" s="401"/>
      <c r="F102" s="401"/>
      <c r="G102" s="401"/>
      <c r="H102" s="401"/>
      <c r="I102" s="401"/>
      <c r="J102" s="401"/>
      <c r="K102" s="401"/>
      <c r="L102" s="401"/>
      <c r="M102" s="401"/>
      <c r="N102" s="401"/>
      <c r="O102" s="401"/>
      <c r="P102" s="401"/>
      <c r="Q102" s="401"/>
      <c r="R102" s="401"/>
      <c r="S102" s="401"/>
      <c r="T102" s="401"/>
      <c r="U102" s="401"/>
      <c r="V102" s="401"/>
      <c r="W102" s="401"/>
      <c r="X102" s="401"/>
      <c r="Y102" s="401"/>
      <c r="Z102" s="401"/>
      <c r="AA102" s="401"/>
      <c r="AB102" s="401"/>
      <c r="AC102" s="401"/>
      <c r="AD102" s="401"/>
      <c r="AE102" s="401"/>
      <c r="AF102" s="402"/>
    </row>
    <row r="103" spans="1:32">
      <c r="A103" s="145"/>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row>
    <row r="104" spans="1:32">
      <c r="A104" s="124" t="s">
        <v>220</v>
      </c>
      <c r="B104" s="41"/>
      <c r="C104" s="41"/>
      <c r="D104" s="41"/>
      <c r="E104" s="42"/>
      <c r="F104" s="42"/>
      <c r="G104" s="41"/>
      <c r="H104" s="41"/>
      <c r="I104" s="41"/>
      <c r="J104" s="41"/>
      <c r="K104" s="41"/>
      <c r="L104" s="41"/>
      <c r="M104" s="41"/>
      <c r="N104" s="42"/>
      <c r="O104" s="42"/>
      <c r="P104" s="42"/>
      <c r="Q104" s="41"/>
      <c r="R104" s="41"/>
      <c r="S104" s="41"/>
      <c r="T104" s="41"/>
      <c r="U104" s="41"/>
      <c r="V104" s="41"/>
      <c r="W104" s="41"/>
      <c r="X104" s="42"/>
      <c r="Y104" s="42"/>
      <c r="Z104" s="42"/>
    </row>
    <row r="105" spans="1:32">
      <c r="A105" s="50" t="s">
        <v>55</v>
      </c>
      <c r="B105" s="50"/>
      <c r="C105" s="50"/>
      <c r="D105" s="239">
        <v>2022</v>
      </c>
      <c r="E105" s="240"/>
      <c r="F105" s="240"/>
      <c r="G105" s="105" t="s">
        <v>7</v>
      </c>
      <c r="H105" s="34">
        <v>2</v>
      </c>
      <c r="I105" s="105" t="s">
        <v>25</v>
      </c>
      <c r="J105" s="34">
        <v>1</v>
      </c>
      <c r="K105" s="106" t="s">
        <v>9</v>
      </c>
      <c r="L105" s="41"/>
      <c r="M105" s="41"/>
      <c r="N105" s="42"/>
      <c r="O105" s="42"/>
      <c r="P105" s="42"/>
      <c r="Q105" s="41"/>
      <c r="R105" s="41"/>
      <c r="S105" s="41"/>
      <c r="T105" s="41"/>
      <c r="U105" s="41"/>
      <c r="V105" s="41"/>
      <c r="W105" s="41"/>
      <c r="X105" s="42"/>
      <c r="Y105" s="42"/>
      <c r="Z105" s="42"/>
    </row>
    <row r="106" spans="1:32">
      <c r="A106" s="50" t="s">
        <v>222</v>
      </c>
      <c r="B106" s="50"/>
      <c r="C106" s="50"/>
      <c r="D106" s="135"/>
      <c r="E106" s="135"/>
      <c r="F106" s="135"/>
      <c r="G106" s="50"/>
      <c r="H106" s="136"/>
      <c r="I106" s="50"/>
      <c r="J106" s="123">
        <v>1</v>
      </c>
      <c r="K106" s="50" t="s">
        <v>223</v>
      </c>
      <c r="L106" s="50"/>
      <c r="M106" s="50"/>
      <c r="N106" s="57"/>
      <c r="O106" s="42"/>
      <c r="P106" s="42"/>
      <c r="Q106" s="41"/>
      <c r="R106" s="41"/>
      <c r="S106" s="41"/>
      <c r="T106" s="41"/>
      <c r="U106" s="41"/>
      <c r="V106" s="41"/>
      <c r="W106" s="41"/>
      <c r="X106" s="42"/>
      <c r="Y106" s="42"/>
      <c r="Z106" s="42"/>
    </row>
    <row r="107" spans="1:32" ht="12.75" thickBot="1">
      <c r="A107" s="50" t="s">
        <v>224</v>
      </c>
      <c r="B107" s="50"/>
      <c r="C107" s="50"/>
      <c r="D107" s="50"/>
      <c r="E107" s="135"/>
      <c r="F107" s="239">
        <v>2021</v>
      </c>
      <c r="G107" s="240"/>
      <c r="H107" s="240"/>
      <c r="I107" s="105" t="s">
        <v>7</v>
      </c>
      <c r="J107" s="34">
        <v>11</v>
      </c>
      <c r="K107" s="105" t="s">
        <v>25</v>
      </c>
      <c r="L107" s="34">
        <v>1</v>
      </c>
      <c r="M107" s="106" t="s">
        <v>9</v>
      </c>
      <c r="N107" s="41"/>
      <c r="O107" s="42"/>
      <c r="P107" s="42"/>
      <c r="Q107" s="41"/>
      <c r="R107" s="41"/>
      <c r="S107" s="41"/>
      <c r="T107" s="41"/>
      <c r="U107" s="41"/>
      <c r="V107" s="41"/>
      <c r="W107" s="41"/>
      <c r="X107" s="42"/>
      <c r="Y107" s="42"/>
      <c r="Z107" s="42"/>
    </row>
    <row r="108" spans="1:32" ht="12.75" thickBot="1">
      <c r="A108" s="51" t="s">
        <v>53</v>
      </c>
      <c r="B108" s="51"/>
      <c r="C108" s="51"/>
      <c r="D108" s="51"/>
      <c r="E108" s="51"/>
      <c r="F108" s="51"/>
      <c r="G108" s="51"/>
      <c r="H108" s="51"/>
      <c r="I108" s="51"/>
      <c r="J108" s="51"/>
      <c r="K108" s="212" t="str">
        <f>E69</f>
        <v>€</v>
      </c>
      <c r="L108" s="213"/>
      <c r="M108" s="241">
        <v>3020</v>
      </c>
      <c r="N108" s="242"/>
      <c r="O108" s="242"/>
      <c r="P108" s="242"/>
      <c r="Q108" s="242"/>
      <c r="R108" s="242"/>
      <c r="S108" s="243"/>
      <c r="T108" s="244"/>
      <c r="U108" s="245"/>
      <c r="V108" s="245"/>
      <c r="W108" s="41"/>
      <c r="X108" s="42"/>
      <c r="Y108" s="42"/>
      <c r="Z108" s="43"/>
    </row>
    <row r="109" spans="1:32" ht="12.75" thickBot="1">
      <c r="A109" s="51" t="s">
        <v>221</v>
      </c>
      <c r="B109" s="51"/>
      <c r="C109" s="51"/>
      <c r="D109" s="51"/>
      <c r="E109" s="51"/>
      <c r="F109" s="51"/>
      <c r="G109" s="51"/>
      <c r="H109" s="51"/>
      <c r="I109" s="51"/>
      <c r="J109" s="51"/>
      <c r="K109" s="212" t="str">
        <f>E69</f>
        <v>€</v>
      </c>
      <c r="L109" s="213"/>
      <c r="M109" s="246">
        <f>IF(M108="","",M108-M97)</f>
        <v>-500</v>
      </c>
      <c r="N109" s="247"/>
      <c r="O109" s="247"/>
      <c r="P109" s="247"/>
      <c r="Q109" s="247"/>
      <c r="R109" s="247"/>
      <c r="S109" s="248"/>
      <c r="T109" s="249" t="str">
        <f>IF(M108="","",IF(M97&gt;M108,"減額",(IF(M97&lt;M108,"増額",""))))</f>
        <v>減額</v>
      </c>
      <c r="U109" s="250"/>
      <c r="V109" s="251"/>
      <c r="W109" s="59"/>
      <c r="X109" s="59"/>
      <c r="Y109" s="59"/>
      <c r="Z109" s="58"/>
    </row>
    <row r="110" spans="1:32">
      <c r="A110" s="226" t="s">
        <v>73</v>
      </c>
      <c r="B110" s="226"/>
      <c r="C110" s="226"/>
      <c r="D110" s="226"/>
      <c r="E110" s="226"/>
      <c r="F110" s="226"/>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row>
    <row r="111" spans="1:32">
      <c r="A111" s="227" t="s">
        <v>245</v>
      </c>
      <c r="B111" s="228"/>
      <c r="C111" s="228"/>
      <c r="D111" s="228"/>
      <c r="E111" s="228"/>
      <c r="F111" s="228"/>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9"/>
    </row>
    <row r="112" spans="1:32">
      <c r="A112" s="230"/>
      <c r="B112" s="231"/>
      <c r="C112" s="231"/>
      <c r="D112" s="231"/>
      <c r="E112" s="231"/>
      <c r="F112" s="231"/>
      <c r="G112" s="231"/>
      <c r="H112" s="231"/>
      <c r="I112" s="231"/>
      <c r="J112" s="231"/>
      <c r="K112" s="231"/>
      <c r="L112" s="231"/>
      <c r="M112" s="231"/>
      <c r="N112" s="231"/>
      <c r="O112" s="231"/>
      <c r="P112" s="231"/>
      <c r="Q112" s="231"/>
      <c r="R112" s="231"/>
      <c r="S112" s="231"/>
      <c r="T112" s="231"/>
      <c r="U112" s="231"/>
      <c r="V112" s="231"/>
      <c r="W112" s="231"/>
      <c r="X112" s="231"/>
      <c r="Y112" s="231"/>
      <c r="Z112" s="231"/>
      <c r="AA112" s="231"/>
      <c r="AB112" s="231"/>
      <c r="AC112" s="231"/>
      <c r="AD112" s="231"/>
      <c r="AE112" s="231"/>
      <c r="AF112" s="232"/>
    </row>
    <row r="113" spans="1:33">
      <c r="A113" s="233"/>
      <c r="B113" s="234"/>
      <c r="C113" s="234"/>
      <c r="D113" s="234"/>
      <c r="E113" s="234"/>
      <c r="F113" s="234"/>
      <c r="G113" s="234"/>
      <c r="H113" s="234"/>
      <c r="I113" s="234"/>
      <c r="J113" s="234"/>
      <c r="K113" s="234"/>
      <c r="L113" s="234"/>
      <c r="M113" s="234"/>
      <c r="N113" s="234"/>
      <c r="O113" s="234"/>
      <c r="P113" s="234"/>
      <c r="Q113" s="234"/>
      <c r="R113" s="234"/>
      <c r="S113" s="234"/>
      <c r="T113" s="234"/>
      <c r="U113" s="234"/>
      <c r="V113" s="234"/>
      <c r="W113" s="234"/>
      <c r="X113" s="234"/>
      <c r="Y113" s="234"/>
      <c r="Z113" s="234"/>
      <c r="AA113" s="234"/>
      <c r="AB113" s="234"/>
      <c r="AC113" s="234"/>
      <c r="AD113" s="234"/>
      <c r="AE113" s="234"/>
      <c r="AF113" s="235"/>
    </row>
    <row r="114" spans="1:33" s="81" customFormat="1" ht="15.75" customHeight="1">
      <c r="A114" s="76"/>
      <c r="B114" s="77"/>
      <c r="C114" s="77"/>
      <c r="D114" s="77"/>
      <c r="E114" s="77"/>
      <c r="F114" s="77"/>
      <c r="G114" s="77"/>
      <c r="H114" s="77"/>
      <c r="I114" s="77"/>
      <c r="J114" s="77"/>
      <c r="K114" s="77"/>
      <c r="L114" s="77"/>
      <c r="M114" s="78"/>
      <c r="N114" s="78"/>
      <c r="O114" s="78"/>
      <c r="P114" s="78"/>
      <c r="Q114" s="78"/>
      <c r="R114" s="78"/>
      <c r="S114" s="78"/>
      <c r="T114" s="77"/>
      <c r="U114" s="79"/>
      <c r="V114" s="77"/>
      <c r="W114" s="77"/>
      <c r="X114" s="77"/>
      <c r="Y114" s="77"/>
      <c r="Z114" s="77"/>
      <c r="AA114" s="80"/>
      <c r="AB114" s="80"/>
      <c r="AC114" s="80"/>
      <c r="AD114" s="80"/>
      <c r="AE114" s="80"/>
      <c r="AF114" s="80"/>
    </row>
    <row r="115" spans="1:33" s="74" customFormat="1" ht="23.25" customHeight="1">
      <c r="A115" s="73" t="s">
        <v>257</v>
      </c>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row>
    <row r="116" spans="1:33" ht="12.75" thickBot="1"/>
    <row r="117" spans="1:33" ht="12.75" thickBot="1">
      <c r="A117" s="51" t="s">
        <v>81</v>
      </c>
      <c r="B117" s="51"/>
      <c r="C117" s="51"/>
      <c r="D117" s="51"/>
      <c r="E117" s="51"/>
      <c r="F117" s="51"/>
      <c r="G117" s="51"/>
      <c r="H117" s="51"/>
      <c r="I117" s="51"/>
      <c r="J117" s="51" t="s">
        <v>77</v>
      </c>
      <c r="K117" s="212" t="str">
        <f>E69</f>
        <v>€</v>
      </c>
      <c r="L117" s="213"/>
      <c r="M117" s="236">
        <f>IF(M108&lt;&gt;"",M108,IF(M97&lt;&gt;"",M97,M93))</f>
        <v>3020</v>
      </c>
      <c r="N117" s="237"/>
      <c r="O117" s="237"/>
      <c r="P117" s="237"/>
      <c r="Q117" s="237"/>
      <c r="R117" s="237"/>
      <c r="S117" s="238"/>
      <c r="T117" s="52" t="str">
        <f>IF(M108&lt;&gt;"","　３－３.授業料確定後の金額変更",IF(M97&lt;&gt;"","　３－２.授業料確定申請","　３－１.授業料概算申請"))</f>
        <v>　３－３.授業料確定後の金額変更</v>
      </c>
      <c r="U117" s="52"/>
      <c r="V117" s="53"/>
      <c r="W117" s="53"/>
      <c r="X117" s="53"/>
      <c r="Y117" s="53"/>
      <c r="Z117" s="52"/>
      <c r="AA117" s="52"/>
      <c r="AB117" s="52"/>
      <c r="AC117" s="52"/>
      <c r="AD117" s="52"/>
      <c r="AE117" s="52"/>
      <c r="AF117" s="52"/>
      <c r="AG117" s="49"/>
    </row>
    <row r="118" spans="1:33">
      <c r="A118" s="83" t="s">
        <v>74</v>
      </c>
      <c r="B118" s="51"/>
      <c r="C118" s="51"/>
      <c r="D118" s="51"/>
      <c r="E118" s="51"/>
      <c r="F118" s="51"/>
      <c r="G118" s="51"/>
      <c r="H118" s="51"/>
      <c r="I118" s="51"/>
      <c r="J118" s="51" t="s">
        <v>78</v>
      </c>
      <c r="K118" s="212" t="str">
        <f>E69</f>
        <v>€</v>
      </c>
      <c r="L118" s="213"/>
      <c r="M118" s="214">
        <f>ROUND(M117/O65*O66,2)</f>
        <v>1761.67</v>
      </c>
      <c r="N118" s="215"/>
      <c r="O118" s="215"/>
      <c r="P118" s="215"/>
      <c r="Q118" s="215"/>
      <c r="R118" s="215"/>
      <c r="S118" s="216"/>
      <c r="T118" s="52" t="str">
        <f>"=Ａ/"&amp;O65&amp;"か月（総月数）*"&amp;O66&amp;"か月（2021年度対象月数）"</f>
        <v>=Ａ/12か月（総月数）*7か月（2021年度対象月数）</v>
      </c>
      <c r="U118" s="52"/>
      <c r="V118" s="53"/>
      <c r="W118" s="53"/>
      <c r="X118" s="53"/>
      <c r="Y118" s="53"/>
      <c r="Z118" s="52"/>
      <c r="AA118" s="52"/>
      <c r="AB118" s="52"/>
      <c r="AC118" s="52"/>
      <c r="AD118" s="52"/>
      <c r="AE118" s="52"/>
      <c r="AF118" s="52"/>
      <c r="AG118" s="49"/>
    </row>
    <row r="119" spans="1:33">
      <c r="A119" s="83" t="s">
        <v>75</v>
      </c>
      <c r="B119" s="51"/>
      <c r="C119" s="51"/>
      <c r="D119" s="51"/>
      <c r="E119" s="51"/>
      <c r="F119" s="51"/>
      <c r="G119" s="51"/>
      <c r="H119" s="51"/>
      <c r="I119" s="51"/>
      <c r="J119" s="51" t="s">
        <v>79</v>
      </c>
      <c r="K119" s="212" t="str">
        <f>E69</f>
        <v>€</v>
      </c>
      <c r="L119" s="213"/>
      <c r="M119" s="214">
        <f>ROUND(M117/O65*O67,2)</f>
        <v>1258.33</v>
      </c>
      <c r="N119" s="215"/>
      <c r="O119" s="215"/>
      <c r="P119" s="215"/>
      <c r="Q119" s="215"/>
      <c r="R119" s="215"/>
      <c r="S119" s="216"/>
      <c r="T119" s="52" t="str">
        <f>"=Ａ/"&amp;O65&amp;"か月*"&amp;O67&amp;"か月"</f>
        <v>=Ａ/12か月*5か月</v>
      </c>
      <c r="U119" s="53"/>
      <c r="V119" s="53"/>
      <c r="W119" s="53"/>
      <c r="X119" s="53"/>
      <c r="Y119" s="53"/>
      <c r="Z119" s="54"/>
      <c r="AA119" s="217" t="s">
        <v>76</v>
      </c>
      <c r="AB119" s="217"/>
      <c r="AC119" s="217"/>
      <c r="AD119" s="217"/>
      <c r="AE119" s="217"/>
      <c r="AF119" s="217"/>
      <c r="AG119" s="49"/>
    </row>
    <row r="120" spans="1:33" ht="12.75" thickBot="1">
      <c r="A120" s="51" t="s">
        <v>232</v>
      </c>
      <c r="B120" s="50"/>
      <c r="C120" s="50"/>
      <c r="D120" s="50"/>
      <c r="E120" s="57"/>
      <c r="F120" s="57"/>
      <c r="G120" s="50"/>
      <c r="H120" s="50"/>
      <c r="I120" s="50"/>
      <c r="J120" s="50"/>
      <c r="K120" s="50"/>
      <c r="L120" s="50"/>
      <c r="M120" s="218">
        <f>ROUNDDOWN(M118*S69,0)</f>
        <v>213162</v>
      </c>
      <c r="N120" s="219"/>
      <c r="O120" s="219"/>
      <c r="P120" s="219"/>
      <c r="Q120" s="219"/>
      <c r="R120" s="219"/>
      <c r="S120" s="220"/>
      <c r="T120" s="55" t="s">
        <v>20</v>
      </c>
      <c r="U120" s="52" t="str">
        <f>"　=B*"&amp;S69&amp;"円（令和３年度円換算率）"</f>
        <v>　=B*121円（令和３年度円換算率）</v>
      </c>
      <c r="V120" s="55"/>
      <c r="W120" s="55"/>
      <c r="X120" s="56"/>
      <c r="Y120" s="56"/>
      <c r="Z120" s="56"/>
      <c r="AA120" s="60"/>
      <c r="AB120" s="60"/>
      <c r="AC120" s="60"/>
      <c r="AD120" s="60"/>
      <c r="AE120" s="60"/>
      <c r="AF120" s="60"/>
    </row>
    <row r="121" spans="1:33" ht="27" customHeight="1" thickTop="1" thickBot="1">
      <c r="A121" s="61" t="s">
        <v>233</v>
      </c>
      <c r="B121" s="62"/>
      <c r="C121" s="62"/>
      <c r="D121" s="62"/>
      <c r="E121" s="63"/>
      <c r="F121" s="63"/>
      <c r="G121" s="62"/>
      <c r="H121" s="62"/>
      <c r="I121" s="62"/>
      <c r="J121" s="62"/>
      <c r="K121" s="62"/>
      <c r="L121" s="62"/>
      <c r="M121" s="221">
        <f ca="1">IF(AB47=0,IF(AB52=M120,M120,IF(M120-AB52&lt;=AB55,M120,AB54)),IF(AB52=M120,M120,IF(M120-AB52&lt;=AB55,M120,AB54-AB47)))</f>
        <v>213162</v>
      </c>
      <c r="N121" s="222"/>
      <c r="O121" s="222"/>
      <c r="P121" s="222"/>
      <c r="Q121" s="222"/>
      <c r="R121" s="222"/>
      <c r="S121" s="223"/>
      <c r="T121" s="64" t="s">
        <v>20</v>
      </c>
      <c r="U121" s="64"/>
      <c r="V121" s="64"/>
      <c r="W121" s="224" t="str">
        <f ca="1">IF(AB47+M120&lt;=2500000,"","年度支給上限額調整済")</f>
        <v/>
      </c>
      <c r="X121" s="224"/>
      <c r="Y121" s="224"/>
      <c r="Z121" s="224"/>
      <c r="AA121" s="224"/>
      <c r="AB121" s="224"/>
      <c r="AC121" s="224"/>
      <c r="AD121" s="224"/>
      <c r="AE121" s="224"/>
      <c r="AF121" s="225"/>
    </row>
    <row r="122" spans="1:33" s="69" customFormat="1" ht="15.75" customHeight="1" thickTop="1">
      <c r="A122" s="70" t="s">
        <v>82</v>
      </c>
      <c r="B122" s="66"/>
      <c r="C122" s="66"/>
      <c r="D122" s="66"/>
      <c r="E122" s="66"/>
      <c r="F122" s="66"/>
      <c r="G122" s="66"/>
      <c r="H122" s="66"/>
      <c r="I122" s="66"/>
      <c r="J122" s="66"/>
      <c r="K122" s="66"/>
      <c r="L122" s="66"/>
      <c r="M122" s="188">
        <f ca="1">AB47+M121</f>
        <v>378232</v>
      </c>
      <c r="N122" s="189"/>
      <c r="O122" s="189"/>
      <c r="P122" s="189"/>
      <c r="Q122" s="189"/>
      <c r="R122" s="189"/>
      <c r="S122" s="190"/>
      <c r="T122" s="67" t="s">
        <v>20</v>
      </c>
      <c r="U122" s="65"/>
      <c r="V122" s="67"/>
      <c r="W122" s="67"/>
      <c r="X122" s="67"/>
      <c r="Y122" s="67"/>
      <c r="Z122" s="67"/>
      <c r="AA122" s="68"/>
      <c r="AB122" s="68"/>
      <c r="AC122" s="68"/>
      <c r="AD122" s="68"/>
      <c r="AE122" s="68"/>
      <c r="AF122" s="68"/>
    </row>
    <row r="123" spans="1:33" s="81" customFormat="1" ht="15.75" customHeight="1">
      <c r="A123" s="191" t="s">
        <v>198</v>
      </c>
      <c r="B123" s="192"/>
      <c r="C123" s="195"/>
      <c r="D123" s="195"/>
      <c r="E123" s="195"/>
      <c r="F123" s="195"/>
      <c r="G123" s="195"/>
      <c r="H123" s="195"/>
      <c r="I123" s="195"/>
      <c r="J123" s="195"/>
      <c r="K123" s="195"/>
      <c r="L123" s="195"/>
      <c r="M123" s="195"/>
      <c r="N123" s="195"/>
      <c r="O123" s="195"/>
      <c r="P123" s="195"/>
      <c r="Q123" s="195"/>
      <c r="R123" s="195"/>
      <c r="S123" s="195"/>
      <c r="T123" s="195"/>
      <c r="U123" s="195"/>
      <c r="V123" s="195"/>
      <c r="W123" s="195"/>
      <c r="X123" s="195"/>
      <c r="Y123" s="195"/>
      <c r="Z123" s="195"/>
      <c r="AA123" s="195"/>
      <c r="AB123" s="195"/>
      <c r="AC123" s="195"/>
      <c r="AD123" s="195"/>
      <c r="AE123" s="195"/>
      <c r="AF123" s="196"/>
    </row>
    <row r="124" spans="1:33" s="81" customFormat="1" ht="37.5" customHeight="1">
      <c r="A124" s="193"/>
      <c r="B124" s="194"/>
      <c r="C124" s="197"/>
      <c r="D124" s="197"/>
      <c r="E124" s="197"/>
      <c r="F124" s="197"/>
      <c r="G124" s="197"/>
      <c r="H124" s="197"/>
      <c r="I124" s="197"/>
      <c r="J124" s="197"/>
      <c r="K124" s="197"/>
      <c r="L124" s="197"/>
      <c r="M124" s="197"/>
      <c r="N124" s="197"/>
      <c r="O124" s="197"/>
      <c r="P124" s="197"/>
      <c r="Q124" s="197"/>
      <c r="R124" s="197"/>
      <c r="S124" s="197"/>
      <c r="T124" s="197"/>
      <c r="U124" s="197"/>
      <c r="V124" s="197"/>
      <c r="W124" s="197"/>
      <c r="X124" s="197"/>
      <c r="Y124" s="197"/>
      <c r="Z124" s="197"/>
      <c r="AA124" s="197"/>
      <c r="AB124" s="197"/>
      <c r="AC124" s="197"/>
      <c r="AD124" s="197"/>
      <c r="AE124" s="197"/>
      <c r="AF124" s="198"/>
    </row>
    <row r="125" spans="1:33" s="81" customFormat="1" ht="15.75" customHeight="1">
      <c r="A125" s="76"/>
      <c r="B125" s="77"/>
      <c r="C125" s="77"/>
      <c r="D125" s="77"/>
      <c r="E125" s="77"/>
      <c r="F125" s="77"/>
      <c r="G125" s="77"/>
      <c r="H125" s="77"/>
      <c r="I125" s="77"/>
      <c r="J125" s="77"/>
      <c r="K125" s="77"/>
      <c r="L125" s="77"/>
      <c r="M125" s="78"/>
      <c r="N125" s="78"/>
      <c r="O125" s="78"/>
      <c r="P125" s="78"/>
      <c r="Q125" s="78"/>
      <c r="R125" s="78"/>
      <c r="S125" s="78"/>
      <c r="T125" s="77"/>
      <c r="U125" s="79"/>
      <c r="V125" s="77"/>
      <c r="W125" s="77"/>
      <c r="X125" s="77"/>
      <c r="Y125" s="77"/>
      <c r="Z125" s="77"/>
      <c r="AA125" s="80"/>
      <c r="AB125" s="80"/>
      <c r="AC125" s="80"/>
      <c r="AD125" s="80"/>
      <c r="AE125" s="80"/>
      <c r="AF125" s="80"/>
    </row>
    <row r="126" spans="1:33" s="81" customFormat="1" ht="15.75" customHeight="1">
      <c r="A126" s="76"/>
      <c r="B126" s="77"/>
      <c r="C126" s="77"/>
      <c r="D126" s="77"/>
      <c r="E126" s="77"/>
      <c r="F126" s="77"/>
      <c r="G126" s="77"/>
      <c r="H126" s="77"/>
      <c r="I126" s="77"/>
      <c r="J126" s="77"/>
      <c r="K126" s="77"/>
      <c r="L126" s="77"/>
      <c r="M126" s="78"/>
      <c r="N126" s="78"/>
      <c r="O126" s="78"/>
      <c r="P126" s="78"/>
      <c r="Q126" s="78"/>
      <c r="R126" s="78"/>
      <c r="S126" s="78"/>
      <c r="T126" s="77"/>
      <c r="U126" s="79"/>
      <c r="V126" s="77"/>
      <c r="W126" s="77"/>
      <c r="X126" s="77"/>
      <c r="Y126" s="77"/>
      <c r="Z126" s="77"/>
      <c r="AA126" s="80"/>
      <c r="AB126" s="80"/>
      <c r="AC126" s="80"/>
      <c r="AD126" s="80"/>
      <c r="AE126" s="80"/>
      <c r="AF126" s="80"/>
    </row>
    <row r="127" spans="1:33" s="74" customFormat="1" ht="23.25" customHeight="1">
      <c r="A127" s="73" t="s">
        <v>252</v>
      </c>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row>
    <row r="128" spans="1:33" s="1" customFormat="1" ht="28.5" customHeight="1">
      <c r="A128" s="109" t="s">
        <v>83</v>
      </c>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08"/>
      <c r="AC128" s="108"/>
      <c r="AD128" s="108"/>
      <c r="AE128" s="108"/>
      <c r="AF128" s="108"/>
    </row>
    <row r="129" spans="1:32" s="1" customFormat="1" ht="42.75" customHeight="1">
      <c r="A129" s="199" t="s">
        <v>239</v>
      </c>
      <c r="B129" s="199"/>
      <c r="C129" s="199"/>
      <c r="D129" s="199"/>
      <c r="E129" s="199"/>
      <c r="F129" s="200" t="s">
        <v>240</v>
      </c>
      <c r="G129" s="201"/>
      <c r="H129" s="201"/>
      <c r="I129" s="202"/>
      <c r="J129" s="203" t="s">
        <v>41</v>
      </c>
      <c r="K129" s="204"/>
      <c r="L129" s="205" t="s">
        <v>88</v>
      </c>
      <c r="M129" s="206"/>
      <c r="N129" s="206"/>
      <c r="O129" s="206"/>
      <c r="P129" s="207"/>
      <c r="Q129" s="200" t="s">
        <v>84</v>
      </c>
      <c r="R129" s="201"/>
      <c r="S129" s="201"/>
      <c r="T129" s="202"/>
      <c r="U129" s="208" t="s">
        <v>96</v>
      </c>
      <c r="V129" s="208"/>
      <c r="W129" s="208"/>
      <c r="X129" s="208"/>
      <c r="Y129" s="208"/>
      <c r="Z129" s="208"/>
      <c r="AA129" s="209" t="s">
        <v>95</v>
      </c>
      <c r="AB129" s="210"/>
      <c r="AC129" s="210"/>
      <c r="AD129" s="210"/>
      <c r="AE129" s="210"/>
      <c r="AF129" s="211"/>
    </row>
    <row r="130" spans="1:32" s="1" customFormat="1" ht="18" customHeight="1">
      <c r="A130" s="176" t="s">
        <v>246</v>
      </c>
      <c r="B130" s="176"/>
      <c r="C130" s="176"/>
      <c r="D130" s="176"/>
      <c r="E130" s="176"/>
      <c r="F130" s="177" t="s">
        <v>225</v>
      </c>
      <c r="G130" s="178"/>
      <c r="H130" s="178"/>
      <c r="I130" s="179"/>
      <c r="J130" s="180" t="str">
        <f>$E$69</f>
        <v>€</v>
      </c>
      <c r="K130" s="181"/>
      <c r="L130" s="182">
        <v>1006.6</v>
      </c>
      <c r="M130" s="183"/>
      <c r="N130" s="183"/>
      <c r="O130" s="183"/>
      <c r="P130" s="184"/>
      <c r="Q130" s="185">
        <f>M117-L130</f>
        <v>2013.4</v>
      </c>
      <c r="R130" s="186"/>
      <c r="S130" s="186"/>
      <c r="T130" s="187"/>
      <c r="U130" s="175">
        <v>44438</v>
      </c>
      <c r="V130" s="175"/>
      <c r="W130" s="175"/>
      <c r="X130" s="175"/>
      <c r="Y130" s="175"/>
      <c r="Z130" s="175"/>
      <c r="AA130" s="175">
        <v>44440</v>
      </c>
      <c r="AB130" s="175"/>
      <c r="AC130" s="175"/>
      <c r="AD130" s="175"/>
      <c r="AE130" s="175"/>
      <c r="AF130" s="175"/>
    </row>
    <row r="131" spans="1:32" s="1" customFormat="1" ht="18" customHeight="1">
      <c r="A131" s="176" t="s">
        <v>247</v>
      </c>
      <c r="B131" s="176"/>
      <c r="C131" s="176"/>
      <c r="D131" s="176"/>
      <c r="E131" s="176"/>
      <c r="F131" s="177" t="s">
        <v>225</v>
      </c>
      <c r="G131" s="178"/>
      <c r="H131" s="178"/>
      <c r="I131" s="179"/>
      <c r="J131" s="180" t="str">
        <f>$E$69</f>
        <v>€</v>
      </c>
      <c r="K131" s="181"/>
      <c r="L131" s="182">
        <v>1006.7</v>
      </c>
      <c r="M131" s="183"/>
      <c r="N131" s="183"/>
      <c r="O131" s="183"/>
      <c r="P131" s="184"/>
      <c r="Q131" s="185">
        <f>IF(L131&gt;0,Q130-L131,0)</f>
        <v>1006.7</v>
      </c>
      <c r="R131" s="186"/>
      <c r="S131" s="186"/>
      <c r="T131" s="187"/>
      <c r="U131" s="175">
        <v>44489</v>
      </c>
      <c r="V131" s="175"/>
      <c r="W131" s="175"/>
      <c r="X131" s="175"/>
      <c r="Y131" s="175"/>
      <c r="Z131" s="175"/>
      <c r="AA131" s="175">
        <v>44501</v>
      </c>
      <c r="AB131" s="175"/>
      <c r="AC131" s="175"/>
      <c r="AD131" s="175"/>
      <c r="AE131" s="175"/>
      <c r="AF131" s="175"/>
    </row>
    <row r="132" spans="1:32" s="71" customFormat="1" ht="18" customHeight="1">
      <c r="A132" s="176" t="s">
        <v>248</v>
      </c>
      <c r="B132" s="176"/>
      <c r="C132" s="176"/>
      <c r="D132" s="176"/>
      <c r="E132" s="176"/>
      <c r="F132" s="177" t="s">
        <v>225</v>
      </c>
      <c r="G132" s="178"/>
      <c r="H132" s="178"/>
      <c r="I132" s="179"/>
      <c r="J132" s="180" t="str">
        <f t="shared" ref="J132:J135" si="2">$E$69</f>
        <v>€</v>
      </c>
      <c r="K132" s="181"/>
      <c r="L132" s="182">
        <v>1006.7</v>
      </c>
      <c r="M132" s="183"/>
      <c r="N132" s="183"/>
      <c r="O132" s="183"/>
      <c r="P132" s="184"/>
      <c r="Q132" s="185">
        <f>IF(L132&gt;0,Q131-L132,0)</f>
        <v>0</v>
      </c>
      <c r="R132" s="186"/>
      <c r="S132" s="186"/>
      <c r="T132" s="187"/>
      <c r="U132" s="175">
        <v>44581</v>
      </c>
      <c r="V132" s="175"/>
      <c r="W132" s="175"/>
      <c r="X132" s="175"/>
      <c r="Y132" s="175"/>
      <c r="Z132" s="175"/>
      <c r="AA132" s="175">
        <v>44593</v>
      </c>
      <c r="AB132" s="175"/>
      <c r="AC132" s="175"/>
      <c r="AD132" s="175"/>
      <c r="AE132" s="175"/>
      <c r="AF132" s="175"/>
    </row>
    <row r="133" spans="1:32" s="71" customFormat="1" ht="18" customHeight="1">
      <c r="A133" s="176"/>
      <c r="B133" s="176"/>
      <c r="C133" s="176"/>
      <c r="D133" s="176"/>
      <c r="E133" s="176"/>
      <c r="F133" s="177"/>
      <c r="G133" s="178"/>
      <c r="H133" s="178"/>
      <c r="I133" s="179"/>
      <c r="J133" s="180" t="str">
        <f t="shared" si="2"/>
        <v>€</v>
      </c>
      <c r="K133" s="181"/>
      <c r="L133" s="182"/>
      <c r="M133" s="183"/>
      <c r="N133" s="183"/>
      <c r="O133" s="183"/>
      <c r="P133" s="184"/>
      <c r="Q133" s="185">
        <f>IF(L133&gt;0,Q132-L133,0)</f>
        <v>0</v>
      </c>
      <c r="R133" s="186"/>
      <c r="S133" s="186"/>
      <c r="T133" s="187"/>
      <c r="U133" s="175"/>
      <c r="V133" s="175"/>
      <c r="W133" s="175"/>
      <c r="X133" s="175"/>
      <c r="Y133" s="175"/>
      <c r="Z133" s="175"/>
      <c r="AA133" s="175"/>
      <c r="AB133" s="175"/>
      <c r="AC133" s="175"/>
      <c r="AD133" s="175"/>
      <c r="AE133" s="175"/>
      <c r="AF133" s="175"/>
    </row>
    <row r="134" spans="1:32" s="71" customFormat="1" ht="18" customHeight="1">
      <c r="A134" s="176"/>
      <c r="B134" s="176"/>
      <c r="C134" s="176"/>
      <c r="D134" s="176"/>
      <c r="E134" s="176"/>
      <c r="F134" s="177"/>
      <c r="G134" s="178"/>
      <c r="H134" s="178"/>
      <c r="I134" s="179"/>
      <c r="J134" s="180" t="str">
        <f t="shared" si="2"/>
        <v>€</v>
      </c>
      <c r="K134" s="181"/>
      <c r="L134" s="182"/>
      <c r="M134" s="183"/>
      <c r="N134" s="183"/>
      <c r="O134" s="183"/>
      <c r="P134" s="184"/>
      <c r="Q134" s="185">
        <f>IF(L134&gt;0,Q133-L134,0)</f>
        <v>0</v>
      </c>
      <c r="R134" s="186"/>
      <c r="S134" s="186"/>
      <c r="T134" s="187"/>
      <c r="U134" s="175"/>
      <c r="V134" s="175"/>
      <c r="W134" s="175"/>
      <c r="X134" s="175"/>
      <c r="Y134" s="175"/>
      <c r="Z134" s="175"/>
      <c r="AA134" s="175"/>
      <c r="AB134" s="175"/>
      <c r="AC134" s="175"/>
      <c r="AD134" s="175"/>
      <c r="AE134" s="175"/>
      <c r="AF134" s="175"/>
    </row>
    <row r="135" spans="1:32" s="71" customFormat="1" ht="18" customHeight="1">
      <c r="A135" s="176"/>
      <c r="B135" s="176"/>
      <c r="C135" s="176"/>
      <c r="D135" s="176"/>
      <c r="E135" s="176"/>
      <c r="F135" s="177"/>
      <c r="G135" s="178"/>
      <c r="H135" s="178"/>
      <c r="I135" s="179"/>
      <c r="J135" s="180" t="str">
        <f t="shared" si="2"/>
        <v>€</v>
      </c>
      <c r="K135" s="181"/>
      <c r="L135" s="182"/>
      <c r="M135" s="183"/>
      <c r="N135" s="183"/>
      <c r="O135" s="183"/>
      <c r="P135" s="184"/>
      <c r="Q135" s="185">
        <f>IF(L135&gt;0,Q134-L135,0)</f>
        <v>0</v>
      </c>
      <c r="R135" s="186"/>
      <c r="S135" s="186"/>
      <c r="T135" s="187"/>
      <c r="U135" s="175"/>
      <c r="V135" s="175"/>
      <c r="W135" s="175"/>
      <c r="X135" s="175"/>
      <c r="Y135" s="175"/>
      <c r="Z135" s="175"/>
      <c r="AA135" s="175"/>
      <c r="AB135" s="175"/>
      <c r="AC135" s="175"/>
      <c r="AD135" s="175"/>
      <c r="AE135" s="175"/>
      <c r="AF135" s="175"/>
    </row>
    <row r="136" spans="1:32" s="71" customFormat="1" ht="18" customHeight="1">
      <c r="A136" s="111"/>
      <c r="B136" s="111"/>
      <c r="C136" s="111"/>
      <c r="D136" s="111"/>
      <c r="E136" s="111"/>
      <c r="F136" s="111"/>
      <c r="G136" s="111"/>
      <c r="H136" s="111"/>
      <c r="I136" s="111"/>
      <c r="J136" s="112"/>
      <c r="K136" s="112"/>
      <c r="L136" s="111"/>
      <c r="M136" s="111"/>
      <c r="N136" s="111"/>
      <c r="O136" s="111"/>
      <c r="P136" s="111"/>
      <c r="Q136" s="113"/>
      <c r="R136" s="114" t="s">
        <v>85</v>
      </c>
      <c r="S136" s="115"/>
      <c r="T136" s="115"/>
      <c r="U136" s="111"/>
      <c r="V136" s="112"/>
      <c r="W136" s="111"/>
      <c r="X136" s="112"/>
      <c r="Y136" s="111"/>
      <c r="Z136" s="111"/>
      <c r="AA136" s="111"/>
      <c r="AB136" s="116"/>
      <c r="AC136" s="116"/>
      <c r="AD136" s="116"/>
      <c r="AE136" s="116"/>
      <c r="AF136" s="116"/>
    </row>
    <row r="137" spans="1:32" s="71" customFormat="1">
      <c r="A137" s="137" t="s">
        <v>86</v>
      </c>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8"/>
      <c r="AC137" s="118"/>
      <c r="AD137" s="118"/>
      <c r="AE137" s="118"/>
      <c r="AF137" s="118"/>
    </row>
    <row r="138" spans="1:32" s="71" customFormat="1">
      <c r="A138" s="137" t="s">
        <v>87</v>
      </c>
      <c r="B138" s="117"/>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8"/>
      <c r="AC138" s="118"/>
      <c r="AD138" s="118"/>
      <c r="AE138" s="118"/>
      <c r="AF138" s="118"/>
    </row>
    <row r="139" spans="1:32" s="71" customFormat="1">
      <c r="A139" s="137" t="s">
        <v>90</v>
      </c>
      <c r="B139" s="117"/>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8"/>
      <c r="AC139" s="118"/>
      <c r="AD139" s="118"/>
      <c r="AE139" s="118"/>
      <c r="AF139" s="118"/>
    </row>
    <row r="140" spans="1:32" s="71" customFormat="1" ht="12" customHeight="1">
      <c r="A140" s="137" t="s">
        <v>91</v>
      </c>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8"/>
      <c r="AD140" s="118"/>
      <c r="AE140" s="118"/>
      <c r="AF140" s="118"/>
    </row>
    <row r="141" spans="1:32" s="71" customFormat="1">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row>
    <row r="142" spans="1:32" s="71" customFormat="1">
      <c r="A142" s="72"/>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row>
  </sheetData>
  <mergeCells count="247">
    <mergeCell ref="A34:I34"/>
    <mergeCell ref="J34:M34"/>
    <mergeCell ref="O34:P34"/>
    <mergeCell ref="V34:Y34"/>
    <mergeCell ref="AA34:AB34"/>
    <mergeCell ref="AD34:AE34"/>
    <mergeCell ref="A1:AF17"/>
    <mergeCell ref="W23:AF23"/>
    <mergeCell ref="W24:AF24"/>
    <mergeCell ref="W25:AF25"/>
    <mergeCell ref="A27:AF27"/>
    <mergeCell ref="A31:AF31"/>
    <mergeCell ref="A39:C39"/>
    <mergeCell ref="D39:F39"/>
    <mergeCell ref="G39:L39"/>
    <mergeCell ref="M39:O39"/>
    <mergeCell ref="P39:T39"/>
    <mergeCell ref="U39:Z39"/>
    <mergeCell ref="A35:I35"/>
    <mergeCell ref="J35:AF35"/>
    <mergeCell ref="A36:I36"/>
    <mergeCell ref="J36:U36"/>
    <mergeCell ref="V36:X36"/>
    <mergeCell ref="Y36:AF36"/>
    <mergeCell ref="A40:C45"/>
    <mergeCell ref="E40:F40"/>
    <mergeCell ref="G40:I40"/>
    <mergeCell ref="M40:O40"/>
    <mergeCell ref="P40:T40"/>
    <mergeCell ref="U40:Z40"/>
    <mergeCell ref="E42:F42"/>
    <mergeCell ref="G42:I42"/>
    <mergeCell ref="M42:O42"/>
    <mergeCell ref="P42:T42"/>
    <mergeCell ref="U42:Z42"/>
    <mergeCell ref="E45:F45"/>
    <mergeCell ref="G45:I45"/>
    <mergeCell ref="M45:O45"/>
    <mergeCell ref="P45:T45"/>
    <mergeCell ref="U45:Z45"/>
    <mergeCell ref="AB42:AE42"/>
    <mergeCell ref="E43:F43"/>
    <mergeCell ref="G43:I43"/>
    <mergeCell ref="M43:O43"/>
    <mergeCell ref="P43:T43"/>
    <mergeCell ref="U43:Z43"/>
    <mergeCell ref="AB43:AE43"/>
    <mergeCell ref="AB40:AE40"/>
    <mergeCell ref="E41:F41"/>
    <mergeCell ref="G41:I41"/>
    <mergeCell ref="M41:O41"/>
    <mergeCell ref="P41:T41"/>
    <mergeCell ref="U41:Z41"/>
    <mergeCell ref="AB41:AE41"/>
    <mergeCell ref="U49:Z49"/>
    <mergeCell ref="AB49:AE49"/>
    <mergeCell ref="E50:F50"/>
    <mergeCell ref="G50:I50"/>
    <mergeCell ref="M50:O50"/>
    <mergeCell ref="P50:T50"/>
    <mergeCell ref="U50:Z50"/>
    <mergeCell ref="AB45:AE45"/>
    <mergeCell ref="E44:F44"/>
    <mergeCell ref="G44:I44"/>
    <mergeCell ref="M44:O44"/>
    <mergeCell ref="P44:T44"/>
    <mergeCell ref="U44:Z44"/>
    <mergeCell ref="AB44:AE44"/>
    <mergeCell ref="AB46:AE46"/>
    <mergeCell ref="AB47:AE47"/>
    <mergeCell ref="AB52:AE52"/>
    <mergeCell ref="AB53:AE53"/>
    <mergeCell ref="AB54:AE54"/>
    <mergeCell ref="A55:AA55"/>
    <mergeCell ref="AB55:AE55"/>
    <mergeCell ref="P62:R62"/>
    <mergeCell ref="AB50:AE50"/>
    <mergeCell ref="E51:F51"/>
    <mergeCell ref="G51:I51"/>
    <mergeCell ref="M51:O51"/>
    <mergeCell ref="P51:T51"/>
    <mergeCell ref="U51:Z51"/>
    <mergeCell ref="AB51:AE51"/>
    <mergeCell ref="A48:C51"/>
    <mergeCell ref="E48:F48"/>
    <mergeCell ref="G48:I48"/>
    <mergeCell ref="M48:O48"/>
    <mergeCell ref="P48:T48"/>
    <mergeCell ref="U48:Z48"/>
    <mergeCell ref="AB48:AE48"/>
    <mergeCell ref="E49:F49"/>
    <mergeCell ref="G49:I49"/>
    <mergeCell ref="M49:O49"/>
    <mergeCell ref="P49:T49"/>
    <mergeCell ref="A74:F74"/>
    <mergeCell ref="G74:S74"/>
    <mergeCell ref="T74:W74"/>
    <mergeCell ref="X74:AA74"/>
    <mergeCell ref="AB74:AF74"/>
    <mergeCell ref="A65:C65"/>
    <mergeCell ref="H65:J65"/>
    <mergeCell ref="S65:AF65"/>
    <mergeCell ref="S66:AF66"/>
    <mergeCell ref="S67:AF67"/>
    <mergeCell ref="E69:F69"/>
    <mergeCell ref="G69:K69"/>
    <mergeCell ref="S69:U69"/>
    <mergeCell ref="AC69:AE69"/>
    <mergeCell ref="A71:Q71"/>
    <mergeCell ref="R71:Y71"/>
    <mergeCell ref="A76:F76"/>
    <mergeCell ref="G76:I76"/>
    <mergeCell ref="N76:P76"/>
    <mergeCell ref="T76:W76"/>
    <mergeCell ref="X76:AA76"/>
    <mergeCell ref="AB76:AF76"/>
    <mergeCell ref="A75:F75"/>
    <mergeCell ref="G75:I75"/>
    <mergeCell ref="N75:P75"/>
    <mergeCell ref="T75:W75"/>
    <mergeCell ref="X75:AA75"/>
    <mergeCell ref="AB75:AF75"/>
    <mergeCell ref="X79:AA79"/>
    <mergeCell ref="AB79:AF79"/>
    <mergeCell ref="A78:F78"/>
    <mergeCell ref="G78:I78"/>
    <mergeCell ref="N78:P78"/>
    <mergeCell ref="T78:W78"/>
    <mergeCell ref="X78:AA78"/>
    <mergeCell ref="AB78:AF78"/>
    <mergeCell ref="A77:F77"/>
    <mergeCell ref="G77:I77"/>
    <mergeCell ref="N77:P77"/>
    <mergeCell ref="T77:W77"/>
    <mergeCell ref="X77:AA77"/>
    <mergeCell ref="AB77:AF77"/>
    <mergeCell ref="A80:S80"/>
    <mergeCell ref="T80:W80"/>
    <mergeCell ref="A83:D83"/>
    <mergeCell ref="E83:G83"/>
    <mergeCell ref="H83:J83"/>
    <mergeCell ref="K83:M83"/>
    <mergeCell ref="N83:P83"/>
    <mergeCell ref="Q83:W83"/>
    <mergeCell ref="A79:F79"/>
    <mergeCell ref="G79:I79"/>
    <mergeCell ref="N79:P79"/>
    <mergeCell ref="T79:W79"/>
    <mergeCell ref="X83:AF83"/>
    <mergeCell ref="A84:D86"/>
    <mergeCell ref="E84:F86"/>
    <mergeCell ref="G84:G86"/>
    <mergeCell ref="H84:I86"/>
    <mergeCell ref="J84:J86"/>
    <mergeCell ref="K84:L86"/>
    <mergeCell ref="M84:M86"/>
    <mergeCell ref="N84:O86"/>
    <mergeCell ref="P84:P86"/>
    <mergeCell ref="K93:L93"/>
    <mergeCell ref="M93:S93"/>
    <mergeCell ref="D96:F96"/>
    <mergeCell ref="K97:L97"/>
    <mergeCell ref="M97:S97"/>
    <mergeCell ref="T97:V97"/>
    <mergeCell ref="R84:W84"/>
    <mergeCell ref="X84:AF86"/>
    <mergeCell ref="R85:W85"/>
    <mergeCell ref="R86:W86"/>
    <mergeCell ref="A87:AF89"/>
    <mergeCell ref="D92:F92"/>
    <mergeCell ref="F107:H107"/>
    <mergeCell ref="K108:L108"/>
    <mergeCell ref="M108:S108"/>
    <mergeCell ref="T108:V108"/>
    <mergeCell ref="K109:L109"/>
    <mergeCell ref="M109:S109"/>
    <mergeCell ref="T109:V109"/>
    <mergeCell ref="K98:L98"/>
    <mergeCell ref="M98:S98"/>
    <mergeCell ref="T98:V98"/>
    <mergeCell ref="A99:AF99"/>
    <mergeCell ref="A100:AF102"/>
    <mergeCell ref="D105:F105"/>
    <mergeCell ref="K119:L119"/>
    <mergeCell ref="M119:S119"/>
    <mergeCell ref="AA119:AF119"/>
    <mergeCell ref="M120:S120"/>
    <mergeCell ref="M121:S121"/>
    <mergeCell ref="W121:AF121"/>
    <mergeCell ref="A110:AF110"/>
    <mergeCell ref="A111:AF113"/>
    <mergeCell ref="K117:L117"/>
    <mergeCell ref="M117:S117"/>
    <mergeCell ref="K118:L118"/>
    <mergeCell ref="M118:S118"/>
    <mergeCell ref="M122:S122"/>
    <mergeCell ref="A123:B124"/>
    <mergeCell ref="C123:AF124"/>
    <mergeCell ref="A129:E129"/>
    <mergeCell ref="F129:I129"/>
    <mergeCell ref="J129:K129"/>
    <mergeCell ref="L129:P129"/>
    <mergeCell ref="Q129:T129"/>
    <mergeCell ref="U129:Z129"/>
    <mergeCell ref="AA129:AF129"/>
    <mergeCell ref="AA130:AF130"/>
    <mergeCell ref="A131:E131"/>
    <mergeCell ref="F131:I131"/>
    <mergeCell ref="J131:K131"/>
    <mergeCell ref="L131:P131"/>
    <mergeCell ref="Q131:T131"/>
    <mergeCell ref="U131:Z131"/>
    <mergeCell ref="AA131:AF131"/>
    <mergeCell ref="A130:E130"/>
    <mergeCell ref="F130:I130"/>
    <mergeCell ref="J130:K130"/>
    <mergeCell ref="L130:P130"/>
    <mergeCell ref="Q130:T130"/>
    <mergeCell ref="U130:Z130"/>
    <mergeCell ref="A135:E135"/>
    <mergeCell ref="F135:I135"/>
    <mergeCell ref="J135:K135"/>
    <mergeCell ref="L135:P135"/>
    <mergeCell ref="Q135:T135"/>
    <mergeCell ref="U135:Z135"/>
    <mergeCell ref="AA135:AF135"/>
    <mergeCell ref="A134:E134"/>
    <mergeCell ref="F134:I134"/>
    <mergeCell ref="J134:K134"/>
    <mergeCell ref="L134:P134"/>
    <mergeCell ref="Q134:T134"/>
    <mergeCell ref="U134:Z134"/>
    <mergeCell ref="A133:E133"/>
    <mergeCell ref="F133:I133"/>
    <mergeCell ref="J133:K133"/>
    <mergeCell ref="L133:P133"/>
    <mergeCell ref="Q133:T133"/>
    <mergeCell ref="U133:Z133"/>
    <mergeCell ref="AA133:AF133"/>
    <mergeCell ref="A132:E132"/>
    <mergeCell ref="AA134:AF134"/>
    <mergeCell ref="F132:I132"/>
    <mergeCell ref="J132:K132"/>
    <mergeCell ref="L132:P132"/>
    <mergeCell ref="Q132:T132"/>
    <mergeCell ref="U132:Z132"/>
    <mergeCell ref="AA132:AF132"/>
  </mergeCells>
  <phoneticPr fontId="5"/>
  <conditionalFormatting sqref="P40:T45">
    <cfRule type="expression" dxfId="27" priority="16">
      <formula>$M40="支給"</formula>
    </cfRule>
  </conditionalFormatting>
  <conditionalFormatting sqref="P48:T51">
    <cfRule type="expression" dxfId="26" priority="15">
      <formula>$M48="支給"</formula>
    </cfRule>
  </conditionalFormatting>
  <conditionalFormatting sqref="A111:A112">
    <cfRule type="expression" dxfId="25" priority="11">
      <formula>OR($T$109="",$T$109="確定")</formula>
    </cfRule>
  </conditionalFormatting>
  <conditionalFormatting sqref="X75:X76">
    <cfRule type="cellIs" dxfId="24" priority="10" operator="equal">
      <formula>"確定"</formula>
    </cfRule>
  </conditionalFormatting>
  <conditionalFormatting sqref="X77">
    <cfRule type="cellIs" dxfId="23" priority="9" operator="equal">
      <formula>"確定"</formula>
    </cfRule>
  </conditionalFormatting>
  <conditionalFormatting sqref="X78">
    <cfRule type="cellIs" dxfId="22" priority="8" operator="equal">
      <formula>"確定"</formula>
    </cfRule>
  </conditionalFormatting>
  <conditionalFormatting sqref="X79">
    <cfRule type="cellIs" dxfId="21" priority="7" operator="equal">
      <formula>"確定"</formula>
    </cfRule>
  </conditionalFormatting>
  <conditionalFormatting sqref="K85">
    <cfRule type="expression" dxfId="20" priority="3" stopIfTrue="1">
      <formula>K59+K85&gt;2500000</formula>
    </cfRule>
  </conditionalFormatting>
  <conditionalFormatting sqref="K84">
    <cfRule type="expression" dxfId="19" priority="4" stopIfTrue="1">
      <formula>K57+K84&gt;2500000</formula>
    </cfRule>
  </conditionalFormatting>
  <conditionalFormatting sqref="E84:F86 H84:I86 K84:L86 N84:O86 Q84:AF86">
    <cfRule type="expression" dxfId="18" priority="2">
      <formula>$A$84="免除等無し"</formula>
    </cfRule>
  </conditionalFormatting>
  <conditionalFormatting sqref="A100:AF102">
    <cfRule type="expression" dxfId="17" priority="1">
      <formula>OR($T$98="",$T$98="確定")</formula>
    </cfRule>
  </conditionalFormatting>
  <conditionalFormatting sqref="A78:A79 G76:G79 Q76:S79 J76:N79 A75:A76">
    <cfRule type="expression" dxfId="16" priority="18">
      <formula>$R$71="通年一括払い"</formula>
    </cfRule>
  </conditionalFormatting>
  <dataValidations count="17">
    <dataValidation type="list" allowBlank="1" showInputMessage="1" showErrorMessage="1" sqref="F130:F135">
      <formula1>"通年一括払い,通年分割払い,学期毎払い,支払なし"</formula1>
    </dataValidation>
    <dataValidation type="list" allowBlank="1" showInputMessage="1" showErrorMessage="1" sqref="M40:O45 M48:O51">
      <formula1>"支給, 返納"</formula1>
    </dataValidation>
    <dataValidation type="list" allowBlank="1" showInputMessage="1" showErrorMessage="1" sqref="P40:T47">
      <formula1>"2020年度分,2021年度分"</formula1>
    </dataValidation>
    <dataValidation type="list" allowBlank="1" showInputMessage="1" showErrorMessage="1" sqref="P48:T51">
      <formula1>"2021年度分"</formula1>
    </dataValidation>
    <dataValidation type="list" allowBlank="1" showInputMessage="1" showErrorMessage="1" sqref="TN83:TO90 ADJ83:ADK90 ANF83:ANG90 AXB83:AXC90 BGX83:BGY90 BQT83:BQU90 CAP83:CAQ90 CKL83:CKM90 CUH83:CUI90 DED83:DEE90 DNZ83:DOA90 DXV83:DXW90 EHR83:EHS90 ERN83:ERO90 FBJ83:FBK90 FLF83:FLG90 FVB83:FVC90 GEX83:GEY90 GOT83:GOU90 GYP83:GYQ90 HIL83:HIM90 HSH83:HSI90 ICD83:ICE90 ILZ83:IMA90 IVV83:IVW90 JFR83:JFS90 JPN83:JPO90 JZJ83:JZK90 KJF83:KJG90 KTB83:KTC90 LCX83:LCY90 LMT83:LMU90 LWP83:LWQ90 MGL83:MGM90 MQH83:MQI90 NAD83:NAE90 NJZ83:NKA90 NTV83:NTW90 ODR83:ODS90 ONN83:ONO90 OXJ83:OXK90 PHF83:PHG90 PRB83:PRC90 QAX83:QAY90 QKT83:QKU90 QUP83:QUQ90 REL83:REM90 ROH83:ROI90 RYD83:RYE90 SHZ83:SIA90 SRV83:SRW90 TBR83:TBS90 TLN83:TLO90 TVJ83:TVK90 UFF83:UFG90 UPB83:UPC90 UYX83:UYY90 VIT83:VIU90 VSP83:VSQ90 WCL83:WCM90 WMH83:WMI90 WWD83:WWE90 JR83:JS90">
      <formula1>"通年一括払い,通年分割払い,学期毎請求払い,支払なし"</formula1>
    </dataValidation>
    <dataValidation type="list" allowBlank="1" showInputMessage="1" showErrorMessage="1" sqref="WVP87:WVP90 JD87:JD90 SZ87:SZ90 ACV87:ACV90 AMR87:AMR90 AWN87:AWN90 BGJ87:BGJ90 BQF87:BQF90 CAB87:CAB90 CJX87:CJX90 CTT87:CTT90 DDP87:DDP90 DNL87:DNL90 DXH87:DXH90 EHD87:EHD90 EQZ87:EQZ90 FAV87:FAV90 FKR87:FKR90 FUN87:FUN90 GEJ87:GEJ90 GOF87:GOF90 GYB87:GYB90 HHX87:HHX90 HRT87:HRT90 IBP87:IBP90 ILL87:ILL90 IVH87:IVH90 JFD87:JFD90 JOZ87:JOZ90 JYV87:JYV90 KIR87:KIR90 KSN87:KSN90 LCJ87:LCJ90 LMF87:LMF90 LWB87:LWB90 MFX87:MFX90 MPT87:MPT90 MZP87:MZP90 NJL87:NJL90 NTH87:NTH90 ODD87:ODD90 OMZ87:OMZ90 OWV87:OWV90 PGR87:PGR90 PQN87:PQN90 QAJ87:QAJ90 QKF87:QKF90 QUB87:QUB90 RDX87:RDX90 RNT87:RNT90 RXP87:RXP90 SHL87:SHL90 SRH87:SRH90 TBD87:TBD90 TKZ87:TKZ90 TUV87:TUV90 UER87:UER90 UON87:UON90 UYJ87:UYJ90 VIF87:VIF90 VSB87:VSB90 WBX87:WBX90 WLT87:WLT90">
      <formula1>"有,無"</formula1>
    </dataValidation>
    <dataValidation type="list" allowBlank="1" showInputMessage="1" showErrorMessage="1" sqref="A65:C65 H65:J65 D92:F92 G75:G79 H75:I75 N75:P75 N76:N79 D96:F96 F107:H107 F105:F106 E105:E107 D105:D106">
      <formula1>"2021,2022"</formula1>
    </dataValidation>
    <dataValidation type="list" allowBlank="1" showInputMessage="1" showErrorMessage="1" sqref="R71">
      <formula1>"1.無条件入学許可書,2.大学のホームページ,3.昨年度の授業料,4.学期授業料の整数倍,5.受講科目数,6.その他"</formula1>
    </dataValidation>
    <dataValidation type="list" allowBlank="1" showInputMessage="1" showErrorMessage="1" sqref="AB75:AB79">
      <formula1>"請求書, 領収書, 請求書兼領収書, 支払い無し根拠, その他"</formula1>
    </dataValidation>
    <dataValidation type="list" allowBlank="1" showInputMessage="1" showErrorMessage="1" sqref="JT83:JV90 TP83:TR90 ADL83:ADN90 ANH83:ANJ90 AXD83:AXF90 BGZ83:BHB90 BQV83:BQX90 CAR83:CAT90 CKN83:CKP90 CUJ83:CUL90 DEF83:DEH90 DOB83:DOD90 DXX83:DXZ90 EHT83:EHV90 ERP83:ERR90 FBL83:FBN90 FLH83:FLJ90 FVD83:FVF90 GEZ83:GFB90 GOV83:GOX90 GYR83:GYT90 HIN83:HIP90 HSJ83:HSL90 ICF83:ICH90 IMB83:IMD90 IVX83:IVZ90 JFT83:JFV90 JPP83:JPR90 JZL83:JZN90 KJH83:KJJ90 KTD83:KTF90 LCZ83:LDB90 LMV83:LMX90 LWR83:LWT90 MGN83:MGP90 MQJ83:MQL90 NAF83:NAH90 NKB83:NKD90 NTX83:NTZ90 ODT83:ODV90 ONP83:ONR90 OXL83:OXN90 PHH83:PHJ90 PRD83:PRF90 QAZ83:QBB90 QKV83:QKX90 QUR83:QUT90 REN83:REP90 ROJ83:ROL90 RYF83:RYH90 SIB83:SID90 SRX83:SRZ90 TBT83:TBV90 TLP83:TLR90 TVL83:TVN90 UFH83:UFJ90 UPD83:UPF90 UYZ83:UZB90 VIV83:VIX90 VSR83:VST90 WCN83:WCP90 WMJ83:WML90 WWF83:WWH90">
      <formula1>"確定,概算"</formula1>
    </dataValidation>
    <dataValidation type="list" allowBlank="1" showInputMessage="1" showErrorMessage="1" sqref="JP83:JQ90 TL83:TM90 ADH83:ADI90 AND83:ANE90 AWZ83:AXA90 BGV83:BGW90 BQR83:BQS90 CAN83:CAO90 CKJ83:CKK90 CUF83:CUG90 DEB83:DEC90 DNX83:DNY90 DXT83:DXU90 EHP83:EHQ90 ERL83:ERM90 FBH83:FBI90 FLD83:FLE90 FUZ83:FVA90 GEV83:GEW90 GOR83:GOS90 GYN83:GYO90 HIJ83:HIK90 HSF83:HSG90 ICB83:ICC90 ILX83:ILY90 IVT83:IVU90 JFP83:JFQ90 JPL83:JPM90 JZH83:JZI90 KJD83:KJE90 KSZ83:KTA90 LCV83:LCW90 LMR83:LMS90 LWN83:LWO90 MGJ83:MGK90 MQF83:MQG90 NAB83:NAC90 NJX83:NJY90 NTT83:NTU90 ODP83:ODQ90 ONL83:ONM90 OXH83:OXI90 PHD83:PHE90 PQZ83:PRA90 QAV83:QAW90 QKR83:QKS90 QUN83:QUO90 REJ83:REK90 ROF83:ROG90 RYB83:RYC90 SHX83:SHY90 SRT83:SRU90 TBP83:TBQ90 TLL83:TLM90 TVH83:TVI90 UFD83:UFE90 UOZ83:UPA90 UYV83:UYW90 VIR83:VIS90 VSN83:VSO90 WCJ83:WCK90 WMF83:WMG90 WWB83:WWC90">
      <formula1>"請求書,請求書・領収書,授業料負担なし証拠"</formula1>
    </dataValidation>
    <dataValidation type="list" allowBlank="1" showInputMessage="1" showErrorMessage="1" sqref="A84:A85">
      <formula1>"免除等無し,全額免除, 一部免除,授業料相当の奨学金有"</formula1>
    </dataValidation>
    <dataValidation type="list" allowBlank="1" showInputMessage="1" showErrorMessage="1" sqref="R84">
      <formula1>"TA又はRA実施, 奨学金受給, その他"</formula1>
    </dataValidation>
    <dataValidation type="list" allowBlank="1" showInputMessage="1" showErrorMessage="1" sqref="R85:W86">
      <formula1>"TA又はRA実施, 奨学金等受給, 履修科目等変更, その他"</formula1>
    </dataValidation>
    <dataValidation type="list" allowBlank="1" showInputMessage="1" showErrorMessage="1" sqref="X75:X79">
      <formula1>"概算, 確定"</formula1>
    </dataValidation>
    <dataValidation type="list" allowBlank="1" showInputMessage="1" showErrorMessage="1" sqref="JQ130:JT136 TM130:TP136 ADI130:ADL136 ANE130:ANH136 AXA130:AXD136 BGW130:BGZ136 BQS130:BQV136 CAO130:CAR136 CKK130:CKN136 CUG130:CUJ136 DEC130:DEF136 DNY130:DOB136 DXU130:DXX136 EHQ130:EHT136 ERM130:ERP136 FBI130:FBL136 FLE130:FLH136 FVA130:FVD136 GEW130:GEZ136 GOS130:GOV136 GYO130:GYR136 HIK130:HIN136 HSG130:HSJ136 ICC130:ICF136 ILY130:IMB136 IVU130:IVX136 JFQ130:JFT136 JPM130:JPP136 JZI130:JZL136 KJE130:KJH136 KTA130:KTD136 LCW130:LCZ136 LMS130:LMV136 LWO130:LWR136 MGK130:MGN136 MQG130:MQJ136 NAC130:NAF136 NJY130:NKB136 NTU130:NTX136 ODQ130:ODT136 ONM130:ONP136 OXI130:OXL136 PHE130:PHH136 PRA130:PRD136 QAW130:QAZ136 QKS130:QKV136 QUO130:QUR136 REK130:REN136 ROG130:ROJ136 RYC130:RYF136 SHY130:SIB136 SRU130:SRX136 TBQ130:TBT136 TLM130:TLP136 TVI130:TVL136 UFE130:UFH136 UPA130:UPD136 UYW130:UYZ136 VIS130:VIV136 VSO130:VSR136 WCK130:WCN136 WMG130:WMJ136 WWC130:WWF136 U136:X136">
      <formula1>"済,今回提出"</formula1>
    </dataValidation>
    <dataValidation type="list" allowBlank="1" showInputMessage="1" showErrorMessage="1" sqref="P62:R62">
      <formula1>"はい,いいえ"</formula1>
    </dataValidation>
  </dataValidations>
  <pageMargins left="0.70866141732283472" right="0.70866141732283472" top="0.74803149606299213" bottom="0.74803149606299213" header="0.31496062992125984" footer="0.31496062992125984"/>
  <pageSetup paperSize="9" scale="93" fitToHeight="0" orientation="portrait" r:id="rId1"/>
  <headerFooter>
    <oddFooter>&amp;C&amp;P／&amp;N</oddFooter>
  </headerFooter>
  <rowBreaks count="2" manualBreakCount="2">
    <brk id="69" max="31" man="1"/>
    <brk id="125" max="3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為替レート!$B$5:$B$31</xm:f>
          </x14:formula1>
          <xm:sqref>E69:F69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AK124"/>
  <sheetViews>
    <sheetView showGridLines="0" defaultGridColor="0" view="pageBreakPreview" colorId="22" zoomScaleNormal="120" zoomScaleSheetLayoutView="100" workbookViewId="0"/>
  </sheetViews>
  <sheetFormatPr defaultRowHeight="12"/>
  <cols>
    <col min="1" max="14" width="2.625" style="4" customWidth="1"/>
    <col min="15" max="15" width="3.25" style="4" customWidth="1"/>
    <col min="16" max="31" width="2.625" style="4" customWidth="1"/>
    <col min="32" max="32" width="4.5" style="4" customWidth="1"/>
    <col min="33" max="16384" width="9" style="16"/>
  </cols>
  <sheetData>
    <row r="1" spans="1:32">
      <c r="A1" s="12"/>
      <c r="B1" s="12"/>
      <c r="C1" s="12"/>
      <c r="D1" s="13"/>
      <c r="E1" s="13"/>
      <c r="F1" s="13"/>
      <c r="G1" s="13"/>
      <c r="H1" s="13"/>
      <c r="I1" s="13"/>
      <c r="J1" s="13"/>
      <c r="K1" s="13"/>
      <c r="L1" s="13"/>
      <c r="M1" s="13"/>
      <c r="N1" s="13"/>
      <c r="O1" s="13"/>
      <c r="P1" s="13"/>
      <c r="Q1" s="13"/>
      <c r="R1" s="13"/>
      <c r="S1" s="13"/>
      <c r="T1" s="13"/>
      <c r="U1" s="13"/>
      <c r="V1" s="13"/>
      <c r="W1" s="13"/>
      <c r="X1" s="13"/>
      <c r="Y1" s="13"/>
      <c r="Z1" s="13"/>
      <c r="AA1" s="13"/>
      <c r="AB1" s="13"/>
      <c r="AC1" s="14"/>
      <c r="AD1" s="15" t="s">
        <v>4</v>
      </c>
      <c r="AE1" s="14"/>
      <c r="AF1" s="13"/>
    </row>
    <row r="2" spans="1:32">
      <c r="A2" s="2" t="s">
        <v>6</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row>
    <row r="3" spans="1:32">
      <c r="A3" s="13" t="s">
        <v>10</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32">
      <c r="A4" s="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row>
    <row r="5" spans="1:32">
      <c r="A5" s="2"/>
      <c r="B5" s="13"/>
      <c r="C5" s="13"/>
      <c r="D5" s="13"/>
      <c r="E5" s="13"/>
      <c r="F5" s="13"/>
      <c r="G5" s="13"/>
      <c r="H5" s="13"/>
      <c r="I5" s="13"/>
      <c r="J5" s="13"/>
      <c r="K5" s="13"/>
      <c r="L5" s="13"/>
      <c r="M5" s="13"/>
      <c r="N5" s="13"/>
      <c r="O5" s="13"/>
      <c r="P5" s="13"/>
      <c r="Q5" s="13"/>
      <c r="R5" s="13"/>
      <c r="S5" s="17"/>
      <c r="T5" s="17"/>
      <c r="U5" s="17"/>
      <c r="V5" s="18" t="s">
        <v>0</v>
      </c>
      <c r="W5" s="389"/>
      <c r="X5" s="389"/>
      <c r="Y5" s="389"/>
      <c r="Z5" s="389"/>
      <c r="AA5" s="389"/>
      <c r="AB5" s="389"/>
      <c r="AC5" s="389"/>
      <c r="AD5" s="389"/>
      <c r="AE5" s="389"/>
      <c r="AF5" s="389"/>
    </row>
    <row r="6" spans="1:32">
      <c r="A6" s="2"/>
      <c r="B6" s="13"/>
      <c r="C6" s="13"/>
      <c r="D6" s="13"/>
      <c r="E6" s="13"/>
      <c r="F6" s="13"/>
      <c r="G6" s="13"/>
      <c r="H6" s="13"/>
      <c r="I6" s="13"/>
      <c r="J6" s="13"/>
      <c r="K6" s="13"/>
      <c r="L6" s="13"/>
      <c r="M6" s="13"/>
      <c r="N6" s="13"/>
      <c r="O6" s="13"/>
      <c r="P6" s="13"/>
      <c r="Q6" s="13"/>
      <c r="R6" s="13"/>
      <c r="S6" s="19"/>
      <c r="T6" s="19"/>
      <c r="U6" s="19"/>
      <c r="V6" s="18" t="s">
        <v>11</v>
      </c>
      <c r="W6" s="390"/>
      <c r="X6" s="390"/>
      <c r="Y6" s="390"/>
      <c r="Z6" s="390"/>
      <c r="AA6" s="390"/>
      <c r="AB6" s="390"/>
      <c r="AC6" s="390"/>
      <c r="AD6" s="390"/>
      <c r="AE6" s="390"/>
      <c r="AF6" s="390"/>
    </row>
    <row r="7" spans="1:32">
      <c r="A7" s="13"/>
      <c r="B7" s="13"/>
      <c r="C7" s="13"/>
      <c r="D7" s="13"/>
      <c r="E7" s="13"/>
      <c r="F7" s="13"/>
      <c r="G7" s="13"/>
      <c r="H7" s="13"/>
      <c r="I7" s="13"/>
      <c r="J7" s="13"/>
      <c r="K7" s="13"/>
      <c r="L7" s="13"/>
      <c r="M7" s="13"/>
      <c r="N7" s="13"/>
      <c r="O7" s="13"/>
      <c r="P7" s="13"/>
      <c r="Q7" s="13"/>
      <c r="R7" s="13"/>
      <c r="S7" s="19"/>
      <c r="T7" s="19"/>
      <c r="U7" s="19"/>
      <c r="V7" s="18" t="s">
        <v>12</v>
      </c>
      <c r="W7" s="390"/>
      <c r="X7" s="390"/>
      <c r="Y7" s="390"/>
      <c r="Z7" s="390"/>
      <c r="AA7" s="390"/>
      <c r="AB7" s="390"/>
      <c r="AC7" s="390"/>
      <c r="AD7" s="390"/>
      <c r="AE7" s="390"/>
      <c r="AF7" s="390"/>
    </row>
    <row r="8" spans="1:32">
      <c r="A8" s="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row>
    <row r="9" spans="1:32">
      <c r="A9" s="391" t="s">
        <v>21</v>
      </c>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row>
    <row r="11" spans="1:32">
      <c r="A11" s="4" t="s">
        <v>14</v>
      </c>
    </row>
    <row r="12" spans="1:32">
      <c r="A12" s="5"/>
      <c r="B12" s="5"/>
      <c r="C12" s="5"/>
      <c r="D12" s="5"/>
      <c r="E12" s="5"/>
      <c r="F12" s="5"/>
      <c r="G12" s="5"/>
      <c r="H12" s="5"/>
      <c r="I12" s="5"/>
      <c r="J12" s="5"/>
      <c r="K12" s="5"/>
      <c r="L12" s="5"/>
      <c r="M12" s="5"/>
      <c r="N12" s="5"/>
      <c r="O12" s="5"/>
      <c r="P12" s="5"/>
      <c r="Q12" s="5"/>
      <c r="R12" s="5"/>
      <c r="S12" s="5"/>
      <c r="T12" s="5"/>
      <c r="U12" s="5"/>
      <c r="V12" s="5"/>
      <c r="W12" s="5"/>
      <c r="X12" s="5"/>
      <c r="Y12" s="5" t="s">
        <v>6</v>
      </c>
      <c r="Z12" s="5"/>
      <c r="AA12" s="5"/>
      <c r="AB12" s="5"/>
      <c r="AC12" s="5"/>
      <c r="AD12" s="5"/>
      <c r="AE12" s="5"/>
      <c r="AF12" s="5"/>
    </row>
    <row r="13" spans="1:32">
      <c r="A13" s="174" t="s">
        <v>15</v>
      </c>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row>
    <row r="14" spans="1:32">
      <c r="A14" s="127"/>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row>
    <row r="15" spans="1:32" s="74" customFormat="1" ht="23.25" customHeight="1">
      <c r="A15" s="73" t="s">
        <v>22</v>
      </c>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row>
    <row r="16" spans="1:32" ht="15.75" customHeight="1">
      <c r="A16" s="385" t="s">
        <v>23</v>
      </c>
      <c r="B16" s="385"/>
      <c r="C16" s="385"/>
      <c r="D16" s="385"/>
      <c r="E16" s="385"/>
      <c r="F16" s="385"/>
      <c r="G16" s="385"/>
      <c r="H16" s="385"/>
      <c r="I16" s="385"/>
      <c r="J16" s="392"/>
      <c r="K16" s="393"/>
      <c r="L16" s="393"/>
      <c r="M16" s="393"/>
      <c r="N16" s="126" t="s">
        <v>7</v>
      </c>
      <c r="O16" s="393"/>
      <c r="P16" s="393"/>
      <c r="Q16" s="126" t="s">
        <v>19</v>
      </c>
      <c r="R16" s="100"/>
      <c r="S16" s="100" t="s">
        <v>24</v>
      </c>
      <c r="T16" s="20"/>
      <c r="U16" s="20"/>
      <c r="V16" s="393"/>
      <c r="W16" s="393"/>
      <c r="X16" s="393"/>
      <c r="Y16" s="393"/>
      <c r="Z16" s="126" t="s">
        <v>7</v>
      </c>
      <c r="AA16" s="393"/>
      <c r="AB16" s="393"/>
      <c r="AC16" s="126" t="s">
        <v>19</v>
      </c>
      <c r="AD16" s="378"/>
      <c r="AE16" s="378"/>
      <c r="AF16" s="21"/>
    </row>
    <row r="17" spans="1:32" ht="15.75" customHeight="1">
      <c r="A17" s="379" t="s">
        <v>16</v>
      </c>
      <c r="B17" s="380"/>
      <c r="C17" s="380"/>
      <c r="D17" s="380"/>
      <c r="E17" s="380"/>
      <c r="F17" s="380"/>
      <c r="G17" s="380"/>
      <c r="H17" s="380"/>
      <c r="I17" s="381"/>
      <c r="J17" s="382"/>
      <c r="K17" s="383"/>
      <c r="L17" s="383"/>
      <c r="M17" s="383"/>
      <c r="N17" s="383"/>
      <c r="O17" s="383"/>
      <c r="P17" s="383"/>
      <c r="Q17" s="383"/>
      <c r="R17" s="383"/>
      <c r="S17" s="383"/>
      <c r="T17" s="383"/>
      <c r="U17" s="383"/>
      <c r="V17" s="383"/>
      <c r="W17" s="383"/>
      <c r="X17" s="383"/>
      <c r="Y17" s="383"/>
      <c r="Z17" s="383"/>
      <c r="AA17" s="383"/>
      <c r="AB17" s="383"/>
      <c r="AC17" s="383"/>
      <c r="AD17" s="383"/>
      <c r="AE17" s="383"/>
      <c r="AF17" s="384"/>
    </row>
    <row r="18" spans="1:32" ht="15.75" customHeight="1">
      <c r="A18" s="385" t="s">
        <v>17</v>
      </c>
      <c r="B18" s="385"/>
      <c r="C18" s="385"/>
      <c r="D18" s="385"/>
      <c r="E18" s="385"/>
      <c r="F18" s="385"/>
      <c r="G18" s="385"/>
      <c r="H18" s="385"/>
      <c r="I18" s="385"/>
      <c r="J18" s="386"/>
      <c r="K18" s="387"/>
      <c r="L18" s="387"/>
      <c r="M18" s="387"/>
      <c r="N18" s="387"/>
      <c r="O18" s="387"/>
      <c r="P18" s="387"/>
      <c r="Q18" s="387"/>
      <c r="R18" s="387"/>
      <c r="S18" s="387"/>
      <c r="T18" s="387"/>
      <c r="U18" s="388"/>
      <c r="V18" s="385" t="s">
        <v>18</v>
      </c>
      <c r="W18" s="385"/>
      <c r="X18" s="385"/>
      <c r="Y18" s="382"/>
      <c r="Z18" s="383"/>
      <c r="AA18" s="383"/>
      <c r="AB18" s="383"/>
      <c r="AC18" s="383"/>
      <c r="AD18" s="383"/>
      <c r="AE18" s="383"/>
      <c r="AF18" s="384"/>
    </row>
    <row r="19" spans="1:32">
      <c r="A19" s="6"/>
      <c r="E19" s="6"/>
      <c r="F19" s="6"/>
    </row>
    <row r="20" spans="1:32" s="74" customFormat="1" ht="23.25" customHeight="1">
      <c r="A20" s="73" t="s">
        <v>216</v>
      </c>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row>
    <row r="21" spans="1:32">
      <c r="A21" s="372" t="s">
        <v>36</v>
      </c>
      <c r="B21" s="373"/>
      <c r="C21" s="374"/>
      <c r="D21" s="372" t="s">
        <v>37</v>
      </c>
      <c r="E21" s="373"/>
      <c r="F21" s="374"/>
      <c r="G21" s="372" t="s">
        <v>38</v>
      </c>
      <c r="H21" s="373"/>
      <c r="I21" s="373"/>
      <c r="J21" s="373"/>
      <c r="K21" s="373"/>
      <c r="L21" s="374"/>
      <c r="M21" s="375" t="s">
        <v>39</v>
      </c>
      <c r="N21" s="376"/>
      <c r="O21" s="377"/>
      <c r="P21" s="375" t="s">
        <v>99</v>
      </c>
      <c r="Q21" s="376"/>
      <c r="R21" s="376"/>
      <c r="S21" s="376"/>
      <c r="T21" s="377"/>
      <c r="U21" s="372" t="s">
        <v>40</v>
      </c>
      <c r="V21" s="373"/>
      <c r="W21" s="373"/>
      <c r="X21" s="373"/>
      <c r="Y21" s="373"/>
      <c r="Z21" s="373"/>
      <c r="AA21" s="7"/>
      <c r="AB21" s="7"/>
      <c r="AC21" s="7"/>
      <c r="AD21" s="7"/>
      <c r="AE21" s="7"/>
      <c r="AF21" s="8"/>
    </row>
    <row r="22" spans="1:32" ht="15.75" customHeight="1">
      <c r="A22" s="362" t="s">
        <v>97</v>
      </c>
      <c r="B22" s="363"/>
      <c r="C22" s="364"/>
      <c r="D22" s="101">
        <v>1</v>
      </c>
      <c r="E22" s="304" t="s">
        <v>26</v>
      </c>
      <c r="F22" s="306"/>
      <c r="G22" s="304">
        <v>2021</v>
      </c>
      <c r="H22" s="305"/>
      <c r="I22" s="306"/>
      <c r="J22" s="102" t="s">
        <v>7</v>
      </c>
      <c r="K22" s="24"/>
      <c r="L22" s="102" t="s">
        <v>25</v>
      </c>
      <c r="M22" s="371"/>
      <c r="N22" s="371"/>
      <c r="O22" s="371"/>
      <c r="P22" s="359"/>
      <c r="Q22" s="360"/>
      <c r="R22" s="360"/>
      <c r="S22" s="360"/>
      <c r="T22" s="361"/>
      <c r="U22" s="347"/>
      <c r="V22" s="348"/>
      <c r="W22" s="348"/>
      <c r="X22" s="348"/>
      <c r="Y22" s="348"/>
      <c r="Z22" s="348"/>
      <c r="AA22" s="22" t="s">
        <v>20</v>
      </c>
      <c r="AB22" s="339" t="str">
        <f>IF(M22="支給",U22*1,IF(M22="返納",U22*-1,""))</f>
        <v/>
      </c>
      <c r="AC22" s="340"/>
      <c r="AD22" s="340"/>
      <c r="AE22" s="341"/>
      <c r="AF22" s="22" t="s">
        <v>20</v>
      </c>
    </row>
    <row r="23" spans="1:32" ht="15.75" customHeight="1">
      <c r="A23" s="365"/>
      <c r="B23" s="366"/>
      <c r="C23" s="367"/>
      <c r="D23" s="23"/>
      <c r="E23" s="304" t="s">
        <v>26</v>
      </c>
      <c r="F23" s="306"/>
      <c r="G23" s="239"/>
      <c r="H23" s="240"/>
      <c r="I23" s="358"/>
      <c r="J23" s="102" t="s">
        <v>7</v>
      </c>
      <c r="K23" s="24"/>
      <c r="L23" s="102" t="s">
        <v>25</v>
      </c>
      <c r="M23" s="345"/>
      <c r="N23" s="345"/>
      <c r="O23" s="345"/>
      <c r="P23" s="359"/>
      <c r="Q23" s="360"/>
      <c r="R23" s="360"/>
      <c r="S23" s="360"/>
      <c r="T23" s="361"/>
      <c r="U23" s="347"/>
      <c r="V23" s="348"/>
      <c r="W23" s="348"/>
      <c r="X23" s="348"/>
      <c r="Y23" s="348"/>
      <c r="Z23" s="348"/>
      <c r="AA23" s="22" t="s">
        <v>20</v>
      </c>
      <c r="AB23" s="339" t="str">
        <f t="shared" ref="AB23:AB27" si="0">IF(M23="支給",U23*1,IF(M23="返納",U23*-1,""))</f>
        <v/>
      </c>
      <c r="AC23" s="340"/>
      <c r="AD23" s="340"/>
      <c r="AE23" s="341"/>
      <c r="AF23" s="22" t="s">
        <v>20</v>
      </c>
    </row>
    <row r="24" spans="1:32" ht="15.75" customHeight="1">
      <c r="A24" s="365"/>
      <c r="B24" s="366"/>
      <c r="C24" s="367"/>
      <c r="D24" s="23"/>
      <c r="E24" s="304" t="s">
        <v>26</v>
      </c>
      <c r="F24" s="306"/>
      <c r="G24" s="239"/>
      <c r="H24" s="240"/>
      <c r="I24" s="358"/>
      <c r="J24" s="102" t="s">
        <v>7</v>
      </c>
      <c r="K24" s="24"/>
      <c r="L24" s="102" t="s">
        <v>25</v>
      </c>
      <c r="M24" s="345"/>
      <c r="N24" s="345"/>
      <c r="O24" s="345"/>
      <c r="P24" s="359"/>
      <c r="Q24" s="360"/>
      <c r="R24" s="360"/>
      <c r="S24" s="360"/>
      <c r="T24" s="361"/>
      <c r="U24" s="347"/>
      <c r="V24" s="348"/>
      <c r="W24" s="348"/>
      <c r="X24" s="348"/>
      <c r="Y24" s="348"/>
      <c r="Z24" s="348"/>
      <c r="AA24" s="22" t="s">
        <v>20</v>
      </c>
      <c r="AB24" s="339" t="str">
        <f t="shared" si="0"/>
        <v/>
      </c>
      <c r="AC24" s="340"/>
      <c r="AD24" s="340"/>
      <c r="AE24" s="341"/>
      <c r="AF24" s="22" t="s">
        <v>20</v>
      </c>
    </row>
    <row r="25" spans="1:32" ht="15.75" customHeight="1">
      <c r="A25" s="365"/>
      <c r="B25" s="366"/>
      <c r="C25" s="367"/>
      <c r="D25" s="23"/>
      <c r="E25" s="304" t="s">
        <v>26</v>
      </c>
      <c r="F25" s="306"/>
      <c r="G25" s="239"/>
      <c r="H25" s="240"/>
      <c r="I25" s="358"/>
      <c r="J25" s="102" t="s">
        <v>7</v>
      </c>
      <c r="K25" s="24"/>
      <c r="L25" s="102" t="s">
        <v>25</v>
      </c>
      <c r="M25" s="345"/>
      <c r="N25" s="345"/>
      <c r="O25" s="345"/>
      <c r="P25" s="359"/>
      <c r="Q25" s="360"/>
      <c r="R25" s="360"/>
      <c r="S25" s="360"/>
      <c r="T25" s="361"/>
      <c r="U25" s="347"/>
      <c r="V25" s="348"/>
      <c r="W25" s="348"/>
      <c r="X25" s="348"/>
      <c r="Y25" s="348"/>
      <c r="Z25" s="348"/>
      <c r="AA25" s="22" t="s">
        <v>20</v>
      </c>
      <c r="AB25" s="339" t="str">
        <f t="shared" si="0"/>
        <v/>
      </c>
      <c r="AC25" s="340"/>
      <c r="AD25" s="340"/>
      <c r="AE25" s="341"/>
      <c r="AF25" s="22" t="s">
        <v>20</v>
      </c>
    </row>
    <row r="26" spans="1:32" ht="15.75" customHeight="1">
      <c r="A26" s="365"/>
      <c r="B26" s="366"/>
      <c r="C26" s="367"/>
      <c r="D26" s="23"/>
      <c r="E26" s="304" t="s">
        <v>26</v>
      </c>
      <c r="F26" s="306"/>
      <c r="G26" s="239"/>
      <c r="H26" s="240"/>
      <c r="I26" s="358"/>
      <c r="J26" s="102" t="s">
        <v>7</v>
      </c>
      <c r="K26" s="24"/>
      <c r="L26" s="102" t="s">
        <v>25</v>
      </c>
      <c r="M26" s="345"/>
      <c r="N26" s="345"/>
      <c r="O26" s="345"/>
      <c r="P26" s="359"/>
      <c r="Q26" s="360"/>
      <c r="R26" s="360"/>
      <c r="S26" s="360"/>
      <c r="T26" s="361"/>
      <c r="U26" s="347"/>
      <c r="V26" s="348"/>
      <c r="W26" s="348"/>
      <c r="X26" s="348"/>
      <c r="Y26" s="348"/>
      <c r="Z26" s="348"/>
      <c r="AA26" s="22" t="s">
        <v>20</v>
      </c>
      <c r="AB26" s="339" t="str">
        <f t="shared" si="0"/>
        <v/>
      </c>
      <c r="AC26" s="340"/>
      <c r="AD26" s="340"/>
      <c r="AE26" s="341"/>
      <c r="AF26" s="22" t="s">
        <v>20</v>
      </c>
    </row>
    <row r="27" spans="1:32" ht="15.75" customHeight="1">
      <c r="A27" s="368"/>
      <c r="B27" s="369"/>
      <c r="C27" s="370"/>
      <c r="D27" s="23"/>
      <c r="E27" s="304" t="s">
        <v>26</v>
      </c>
      <c r="F27" s="306"/>
      <c r="G27" s="239"/>
      <c r="H27" s="240"/>
      <c r="I27" s="358"/>
      <c r="J27" s="102" t="s">
        <v>7</v>
      </c>
      <c r="K27" s="24"/>
      <c r="L27" s="102" t="s">
        <v>25</v>
      </c>
      <c r="M27" s="345"/>
      <c r="N27" s="345"/>
      <c r="O27" s="345"/>
      <c r="P27" s="359"/>
      <c r="Q27" s="360"/>
      <c r="R27" s="360"/>
      <c r="S27" s="360"/>
      <c r="T27" s="361"/>
      <c r="U27" s="347"/>
      <c r="V27" s="348"/>
      <c r="W27" s="348"/>
      <c r="X27" s="348"/>
      <c r="Y27" s="348"/>
      <c r="Z27" s="348"/>
      <c r="AA27" s="22" t="s">
        <v>20</v>
      </c>
      <c r="AB27" s="339" t="str">
        <f t="shared" si="0"/>
        <v/>
      </c>
      <c r="AC27" s="340"/>
      <c r="AD27" s="340"/>
      <c r="AE27" s="341"/>
      <c r="AF27" s="22" t="s">
        <v>20</v>
      </c>
    </row>
    <row r="28" spans="1:32" ht="15.75" customHeight="1">
      <c r="A28" s="25"/>
      <c r="B28" s="26"/>
      <c r="C28" s="26"/>
      <c r="D28" s="26" t="s">
        <v>29</v>
      </c>
      <c r="E28" s="26"/>
      <c r="F28" s="26"/>
      <c r="G28" s="26" t="s">
        <v>27</v>
      </c>
      <c r="H28" s="26" t="s">
        <v>31</v>
      </c>
      <c r="I28" s="26"/>
      <c r="J28" s="26"/>
      <c r="K28" s="26"/>
      <c r="L28" s="26"/>
      <c r="M28" s="26" t="s">
        <v>28</v>
      </c>
      <c r="N28" s="26"/>
      <c r="O28" s="26"/>
      <c r="P28" s="26"/>
      <c r="Q28" s="26"/>
      <c r="R28" s="26"/>
      <c r="S28" s="26"/>
      <c r="T28" s="26"/>
      <c r="U28" s="26"/>
      <c r="V28" s="26"/>
      <c r="W28" s="26"/>
      <c r="X28" s="26"/>
      <c r="Y28" s="26"/>
      <c r="Z28" s="26"/>
      <c r="AA28" s="27"/>
      <c r="AB28" s="339">
        <f ca="1">SUMIF(P22:T27,H28,AB22:AE27)</f>
        <v>0</v>
      </c>
      <c r="AC28" s="340"/>
      <c r="AD28" s="340"/>
      <c r="AE28" s="341"/>
      <c r="AF28" s="22" t="s">
        <v>20</v>
      </c>
    </row>
    <row r="29" spans="1:32" ht="15.75" customHeight="1">
      <c r="A29" s="25"/>
      <c r="B29" s="26"/>
      <c r="C29" s="26"/>
      <c r="D29" s="26" t="s">
        <v>30</v>
      </c>
      <c r="E29" s="26"/>
      <c r="F29" s="26"/>
      <c r="G29" s="26" t="s">
        <v>27</v>
      </c>
      <c r="H29" s="26" t="s">
        <v>32</v>
      </c>
      <c r="I29" s="26"/>
      <c r="J29" s="26"/>
      <c r="K29" s="26"/>
      <c r="L29" s="26"/>
      <c r="M29" s="26" t="s">
        <v>28</v>
      </c>
      <c r="N29" s="26"/>
      <c r="O29" s="26"/>
      <c r="P29" s="26"/>
      <c r="Q29" s="26"/>
      <c r="R29" s="26"/>
      <c r="S29" s="26"/>
      <c r="T29" s="26"/>
      <c r="U29" s="26"/>
      <c r="V29" s="26"/>
      <c r="W29" s="26"/>
      <c r="X29" s="26"/>
      <c r="Y29" s="26"/>
      <c r="Z29" s="26"/>
      <c r="AA29" s="27"/>
      <c r="AB29" s="339">
        <f ca="1">SUMIF(P22:T27,H29,AB22:AE27)+SUMIF(P22:T27,"",AB22:AE27)</f>
        <v>0</v>
      </c>
      <c r="AC29" s="340"/>
      <c r="AD29" s="340"/>
      <c r="AE29" s="341"/>
      <c r="AF29" s="22" t="s">
        <v>20</v>
      </c>
    </row>
    <row r="30" spans="1:32" ht="15.75" customHeight="1">
      <c r="A30" s="349" t="s">
        <v>98</v>
      </c>
      <c r="B30" s="350"/>
      <c r="C30" s="351"/>
      <c r="D30" s="101">
        <v>1</v>
      </c>
      <c r="E30" s="304" t="s">
        <v>26</v>
      </c>
      <c r="F30" s="306"/>
      <c r="G30" s="342"/>
      <c r="H30" s="343"/>
      <c r="I30" s="344"/>
      <c r="J30" s="102" t="s">
        <v>7</v>
      </c>
      <c r="K30" s="24"/>
      <c r="L30" s="102" t="s">
        <v>25</v>
      </c>
      <c r="M30" s="345"/>
      <c r="N30" s="345"/>
      <c r="O30" s="345"/>
      <c r="P30" s="346"/>
      <c r="Q30" s="346"/>
      <c r="R30" s="346"/>
      <c r="S30" s="346"/>
      <c r="T30" s="346"/>
      <c r="U30" s="347"/>
      <c r="V30" s="348"/>
      <c r="W30" s="348"/>
      <c r="X30" s="348"/>
      <c r="Y30" s="348"/>
      <c r="Z30" s="348"/>
      <c r="AA30" s="22" t="s">
        <v>20</v>
      </c>
      <c r="AB30" s="339" t="str">
        <f t="shared" ref="AB30:AB33" si="1">IF(M30="支給",U30*1,IF(M30="返納",U30*-1,""))</f>
        <v/>
      </c>
      <c r="AC30" s="340"/>
      <c r="AD30" s="340"/>
      <c r="AE30" s="341"/>
      <c r="AF30" s="22" t="s">
        <v>20</v>
      </c>
    </row>
    <row r="31" spans="1:32" ht="15.75" customHeight="1">
      <c r="A31" s="352"/>
      <c r="B31" s="353"/>
      <c r="C31" s="354"/>
      <c r="D31" s="23"/>
      <c r="E31" s="304" t="s">
        <v>26</v>
      </c>
      <c r="F31" s="306"/>
      <c r="G31" s="342"/>
      <c r="H31" s="343"/>
      <c r="I31" s="344"/>
      <c r="J31" s="102" t="s">
        <v>7</v>
      </c>
      <c r="K31" s="24"/>
      <c r="L31" s="102" t="s">
        <v>25</v>
      </c>
      <c r="M31" s="345"/>
      <c r="N31" s="345"/>
      <c r="O31" s="345"/>
      <c r="P31" s="346"/>
      <c r="Q31" s="346"/>
      <c r="R31" s="346"/>
      <c r="S31" s="346"/>
      <c r="T31" s="346"/>
      <c r="U31" s="347"/>
      <c r="V31" s="348"/>
      <c r="W31" s="348"/>
      <c r="X31" s="348"/>
      <c r="Y31" s="348"/>
      <c r="Z31" s="348"/>
      <c r="AA31" s="22" t="s">
        <v>20</v>
      </c>
      <c r="AB31" s="339" t="str">
        <f t="shared" si="1"/>
        <v/>
      </c>
      <c r="AC31" s="340"/>
      <c r="AD31" s="340"/>
      <c r="AE31" s="341"/>
      <c r="AF31" s="22" t="s">
        <v>20</v>
      </c>
    </row>
    <row r="32" spans="1:32" ht="15.75" customHeight="1">
      <c r="A32" s="352"/>
      <c r="B32" s="353"/>
      <c r="C32" s="354"/>
      <c r="D32" s="23"/>
      <c r="E32" s="304" t="s">
        <v>26</v>
      </c>
      <c r="F32" s="306"/>
      <c r="G32" s="342"/>
      <c r="H32" s="343"/>
      <c r="I32" s="344"/>
      <c r="J32" s="102" t="s">
        <v>7</v>
      </c>
      <c r="K32" s="24"/>
      <c r="L32" s="102" t="s">
        <v>25</v>
      </c>
      <c r="M32" s="345"/>
      <c r="N32" s="345"/>
      <c r="O32" s="345"/>
      <c r="P32" s="346"/>
      <c r="Q32" s="346"/>
      <c r="R32" s="346"/>
      <c r="S32" s="346"/>
      <c r="T32" s="346"/>
      <c r="U32" s="347"/>
      <c r="V32" s="348"/>
      <c r="W32" s="348"/>
      <c r="X32" s="348"/>
      <c r="Y32" s="348"/>
      <c r="Z32" s="348"/>
      <c r="AA32" s="22" t="s">
        <v>20</v>
      </c>
      <c r="AB32" s="339" t="str">
        <f t="shared" si="1"/>
        <v/>
      </c>
      <c r="AC32" s="340"/>
      <c r="AD32" s="340"/>
      <c r="AE32" s="341"/>
      <c r="AF32" s="22" t="s">
        <v>20</v>
      </c>
    </row>
    <row r="33" spans="1:33" ht="15.75" customHeight="1">
      <c r="A33" s="355"/>
      <c r="B33" s="356"/>
      <c r="C33" s="357"/>
      <c r="D33" s="23"/>
      <c r="E33" s="304" t="s">
        <v>26</v>
      </c>
      <c r="F33" s="306"/>
      <c r="G33" s="342"/>
      <c r="H33" s="343"/>
      <c r="I33" s="344"/>
      <c r="J33" s="102" t="s">
        <v>7</v>
      </c>
      <c r="K33" s="24"/>
      <c r="L33" s="102" t="s">
        <v>25</v>
      </c>
      <c r="M33" s="345"/>
      <c r="N33" s="345"/>
      <c r="O33" s="345"/>
      <c r="P33" s="346"/>
      <c r="Q33" s="346"/>
      <c r="R33" s="346"/>
      <c r="S33" s="346"/>
      <c r="T33" s="346"/>
      <c r="U33" s="347"/>
      <c r="V33" s="348"/>
      <c r="W33" s="348"/>
      <c r="X33" s="348"/>
      <c r="Y33" s="348"/>
      <c r="Z33" s="348"/>
      <c r="AA33" s="22" t="s">
        <v>20</v>
      </c>
      <c r="AB33" s="339" t="str">
        <f t="shared" si="1"/>
        <v/>
      </c>
      <c r="AC33" s="340"/>
      <c r="AD33" s="340"/>
      <c r="AE33" s="341"/>
      <c r="AF33" s="22" t="s">
        <v>20</v>
      </c>
    </row>
    <row r="34" spans="1:33" ht="15.75" customHeight="1" thickBot="1">
      <c r="A34" s="25"/>
      <c r="B34" s="26"/>
      <c r="C34" s="26"/>
      <c r="D34" s="26" t="s">
        <v>33</v>
      </c>
      <c r="E34" s="26"/>
      <c r="F34" s="26"/>
      <c r="G34" s="26" t="s">
        <v>27</v>
      </c>
      <c r="H34" s="26" t="s">
        <v>32</v>
      </c>
      <c r="I34" s="26"/>
      <c r="J34" s="26"/>
      <c r="K34" s="26"/>
      <c r="L34" s="26"/>
      <c r="M34" s="26" t="s">
        <v>28</v>
      </c>
      <c r="N34" s="26"/>
      <c r="O34" s="26"/>
      <c r="P34" s="26"/>
      <c r="Q34" s="26"/>
      <c r="R34" s="26"/>
      <c r="S34" s="26"/>
      <c r="T34" s="26"/>
      <c r="U34" s="26"/>
      <c r="V34" s="26"/>
      <c r="W34" s="26"/>
      <c r="X34" s="26"/>
      <c r="Y34" s="26"/>
      <c r="Z34" s="26"/>
      <c r="AA34" s="27"/>
      <c r="AB34" s="323">
        <f>SUM(AB30:AE33)</f>
        <v>0</v>
      </c>
      <c r="AC34" s="324"/>
      <c r="AD34" s="324"/>
      <c r="AE34" s="325"/>
      <c r="AF34" s="28" t="s">
        <v>20</v>
      </c>
    </row>
    <row r="35" spans="1:33" ht="15.75" customHeight="1" thickTop="1">
      <c r="A35" s="29" t="s">
        <v>253</v>
      </c>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1"/>
      <c r="AB35" s="326">
        <f ca="1">AB29+AB34</f>
        <v>0</v>
      </c>
      <c r="AC35" s="327"/>
      <c r="AD35" s="327"/>
      <c r="AE35" s="328"/>
      <c r="AF35" s="32" t="s">
        <v>20</v>
      </c>
    </row>
    <row r="36" spans="1:33" ht="15.75" customHeight="1">
      <c r="A36" s="152" t="s">
        <v>254</v>
      </c>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4"/>
      <c r="AB36" s="329">
        <v>2500000</v>
      </c>
      <c r="AC36" s="330"/>
      <c r="AD36" s="330"/>
      <c r="AE36" s="331"/>
      <c r="AF36" s="28" t="s">
        <v>20</v>
      </c>
    </row>
    <row r="37" spans="1:33" ht="15.75" customHeight="1">
      <c r="A37" s="169" t="s">
        <v>255</v>
      </c>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1"/>
      <c r="AB37" s="332">
        <f ca="1">AB36-AB35</f>
        <v>2500000</v>
      </c>
      <c r="AC37" s="333"/>
      <c r="AD37" s="333"/>
      <c r="AE37" s="334"/>
      <c r="AF37" s="33" t="s">
        <v>20</v>
      </c>
    </row>
    <row r="39" spans="1:33">
      <c r="A39" s="47" t="s">
        <v>34</v>
      </c>
      <c r="B39" s="48"/>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row>
    <row r="40" spans="1:33">
      <c r="A40" s="47" t="s">
        <v>69</v>
      </c>
      <c r="B40" s="48"/>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row>
    <row r="41" spans="1:33">
      <c r="A41" s="9"/>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row>
    <row r="42" spans="1:33" s="74" customFormat="1" ht="23.25" customHeight="1">
      <c r="A42" s="73" t="s">
        <v>35</v>
      </c>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row>
    <row r="43" spans="1:33" s="97" customFormat="1" ht="12" customHeight="1">
      <c r="A43" s="96"/>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row>
    <row r="44" spans="1:33" s="74" customFormat="1" ht="18.75" customHeight="1">
      <c r="A44" s="103" t="s">
        <v>92</v>
      </c>
      <c r="B44" s="104"/>
      <c r="C44" s="104"/>
      <c r="D44" s="104"/>
      <c r="E44" s="104"/>
      <c r="F44" s="104"/>
      <c r="G44" s="104"/>
      <c r="H44" s="104"/>
      <c r="I44" s="104"/>
      <c r="J44" s="104"/>
      <c r="K44" s="104"/>
      <c r="L44" s="104"/>
      <c r="M44" s="104"/>
      <c r="N44" s="104"/>
      <c r="O44" s="104"/>
      <c r="P44" s="335"/>
      <c r="Q44" s="335"/>
      <c r="R44" s="335"/>
      <c r="S44" s="148" t="s">
        <v>235</v>
      </c>
      <c r="T44" s="146"/>
      <c r="U44" s="146"/>
      <c r="V44" s="146"/>
      <c r="W44" s="146"/>
      <c r="X44" s="146"/>
      <c r="Y44" s="146"/>
      <c r="Z44" s="146"/>
      <c r="AA44" s="146"/>
      <c r="AB44" s="146"/>
      <c r="AC44" s="146"/>
      <c r="AD44" s="146"/>
      <c r="AE44" s="146"/>
      <c r="AF44" s="147"/>
    </row>
    <row r="45" spans="1:33" s="97" customFormat="1" ht="12" customHeight="1">
      <c r="A45" s="96"/>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row>
    <row r="46" spans="1:33">
      <c r="A46" s="38" t="s">
        <v>94</v>
      </c>
      <c r="B46" s="7"/>
      <c r="C46" s="7"/>
      <c r="D46" s="7"/>
      <c r="E46" s="7"/>
      <c r="F46" s="7"/>
      <c r="G46" s="7"/>
      <c r="H46" s="7"/>
      <c r="I46" s="7"/>
      <c r="J46" s="7"/>
      <c r="K46" s="7"/>
      <c r="L46" s="7"/>
      <c r="M46" s="7"/>
      <c r="N46" s="7"/>
      <c r="O46" s="7"/>
      <c r="P46" s="7"/>
      <c r="Q46" s="7"/>
      <c r="R46" s="8"/>
    </row>
    <row r="47" spans="1:33" ht="45.75" customHeight="1">
      <c r="A47" s="239"/>
      <c r="B47" s="240"/>
      <c r="C47" s="240"/>
      <c r="D47" s="105" t="s">
        <v>7</v>
      </c>
      <c r="E47" s="34"/>
      <c r="F47" s="105" t="s">
        <v>25</v>
      </c>
      <c r="G47" s="44" t="s">
        <v>42</v>
      </c>
      <c r="H47" s="240"/>
      <c r="I47" s="240"/>
      <c r="J47" s="240"/>
      <c r="K47" s="105" t="s">
        <v>7</v>
      </c>
      <c r="L47" s="34"/>
      <c r="M47" s="105" t="s">
        <v>25</v>
      </c>
      <c r="N47" s="44" t="s">
        <v>27</v>
      </c>
      <c r="O47" s="35" t="str">
        <f>IF(E47="","",IF(L47="","",IF(AG47&gt;12,12,IF(P44&lt;&gt;"はい",12,AG47))))</f>
        <v/>
      </c>
      <c r="P47" s="125" t="s">
        <v>44</v>
      </c>
      <c r="Q47" s="125" t="s">
        <v>45</v>
      </c>
      <c r="R47" s="125" t="s">
        <v>28</v>
      </c>
      <c r="S47" s="336" t="s">
        <v>93</v>
      </c>
      <c r="T47" s="337"/>
      <c r="U47" s="337"/>
      <c r="V47" s="337"/>
      <c r="W47" s="337"/>
      <c r="X47" s="337"/>
      <c r="Y47" s="337"/>
      <c r="Z47" s="337"/>
      <c r="AA47" s="337"/>
      <c r="AB47" s="337"/>
      <c r="AC47" s="337"/>
      <c r="AD47" s="337"/>
      <c r="AE47" s="337"/>
      <c r="AF47" s="338"/>
      <c r="AG47" s="75">
        <f>(H47-A47-1)*12+(12-E47+1)+L47</f>
        <v>1</v>
      </c>
    </row>
    <row r="48" spans="1:33" ht="17.25" customHeight="1">
      <c r="A48" s="36" t="s">
        <v>47</v>
      </c>
      <c r="B48" s="37"/>
      <c r="C48" s="38" t="s">
        <v>48</v>
      </c>
      <c r="D48" s="7"/>
      <c r="E48" s="7"/>
      <c r="F48" s="7"/>
      <c r="G48" s="7"/>
      <c r="H48" s="7"/>
      <c r="I48" s="7"/>
      <c r="J48" s="7"/>
      <c r="K48" s="7"/>
      <c r="L48" s="7"/>
      <c r="M48" s="7"/>
      <c r="N48" s="7" t="s">
        <v>27</v>
      </c>
      <c r="O48" s="120"/>
      <c r="P48" s="7" t="s">
        <v>44</v>
      </c>
      <c r="Q48" s="7" t="s">
        <v>45</v>
      </c>
      <c r="R48" s="7" t="s">
        <v>28</v>
      </c>
      <c r="S48" s="312" t="s">
        <v>72</v>
      </c>
      <c r="T48" s="312"/>
      <c r="U48" s="312"/>
      <c r="V48" s="312"/>
      <c r="W48" s="312"/>
      <c r="X48" s="312"/>
      <c r="Y48" s="312"/>
      <c r="Z48" s="312"/>
      <c r="AA48" s="312"/>
      <c r="AB48" s="312"/>
      <c r="AC48" s="312"/>
      <c r="AD48" s="312"/>
      <c r="AE48" s="312"/>
      <c r="AF48" s="313"/>
    </row>
    <row r="49" spans="1:37">
      <c r="A49" s="39"/>
      <c r="B49" s="40"/>
      <c r="C49" s="38" t="s">
        <v>49</v>
      </c>
      <c r="D49" s="7"/>
      <c r="E49" s="7"/>
      <c r="F49" s="7"/>
      <c r="G49" s="7"/>
      <c r="H49" s="7"/>
      <c r="I49" s="7"/>
      <c r="J49" s="7"/>
      <c r="K49" s="7"/>
      <c r="L49" s="7"/>
      <c r="M49" s="7"/>
      <c r="N49" s="7" t="s">
        <v>27</v>
      </c>
      <c r="O49" s="120"/>
      <c r="P49" s="7" t="s">
        <v>44</v>
      </c>
      <c r="Q49" s="7" t="s">
        <v>45</v>
      </c>
      <c r="R49" s="7" t="s">
        <v>28</v>
      </c>
      <c r="S49" s="312" t="s">
        <v>72</v>
      </c>
      <c r="T49" s="312"/>
      <c r="U49" s="312"/>
      <c r="V49" s="312"/>
      <c r="W49" s="312"/>
      <c r="X49" s="312"/>
      <c r="Y49" s="312"/>
      <c r="Z49" s="312"/>
      <c r="AA49" s="312"/>
      <c r="AB49" s="312"/>
      <c r="AC49" s="312"/>
      <c r="AD49" s="312"/>
      <c r="AE49" s="312"/>
      <c r="AF49" s="313"/>
    </row>
    <row r="50" spans="1:37">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row>
    <row r="51" spans="1:37" s="93" customFormat="1" ht="27" customHeight="1">
      <c r="A51" s="91" t="s">
        <v>50</v>
      </c>
      <c r="B51" s="44"/>
      <c r="C51" s="44"/>
      <c r="D51" s="92"/>
      <c r="E51" s="314"/>
      <c r="F51" s="315"/>
      <c r="G51" s="406" t="e">
        <f>VLOOKUP($E$51,為替レート!$B$5:$E$31,2,FALSE)</f>
        <v>#N/A</v>
      </c>
      <c r="H51" s="407"/>
      <c r="I51" s="407"/>
      <c r="J51" s="407"/>
      <c r="K51" s="408"/>
      <c r="L51" s="91" t="s">
        <v>51</v>
      </c>
      <c r="M51" s="44"/>
      <c r="N51" s="44"/>
      <c r="O51" s="44"/>
      <c r="P51" s="44"/>
      <c r="Q51" s="44"/>
      <c r="R51" s="92"/>
      <c r="S51" s="316" t="e">
        <f>VLOOKUP($E$51,為替レート!$B$5:$E$31,4,FALSE)</f>
        <v>#N/A</v>
      </c>
      <c r="T51" s="317"/>
      <c r="U51" s="318"/>
      <c r="V51" s="91" t="s">
        <v>52</v>
      </c>
      <c r="W51" s="44"/>
      <c r="X51" s="44"/>
      <c r="Y51" s="44"/>
      <c r="Z51" s="44"/>
      <c r="AA51" s="44"/>
      <c r="AB51" s="92"/>
      <c r="AC51" s="316" t="s">
        <v>100</v>
      </c>
      <c r="AD51" s="317"/>
      <c r="AE51" s="318"/>
      <c r="AF51" s="5"/>
      <c r="AG51" s="5"/>
      <c r="AH51" s="5"/>
      <c r="AI51" s="5"/>
      <c r="AJ51" s="5"/>
      <c r="AK51" s="5"/>
    </row>
    <row r="52" spans="1:37">
      <c r="A52" s="41"/>
      <c r="B52" s="41"/>
      <c r="C52" s="41"/>
      <c r="D52" s="41"/>
      <c r="E52" s="42"/>
      <c r="F52" s="42"/>
      <c r="G52" s="41"/>
      <c r="H52" s="41"/>
      <c r="I52" s="41"/>
      <c r="J52" s="41"/>
      <c r="K52" s="41"/>
      <c r="L52" s="41"/>
      <c r="M52" s="41"/>
      <c r="N52" s="42"/>
      <c r="O52" s="42"/>
      <c r="P52" s="42"/>
      <c r="Q52" s="41"/>
      <c r="R52" s="41"/>
      <c r="S52" s="41"/>
      <c r="T52" s="41"/>
      <c r="U52" s="41"/>
      <c r="V52" s="41"/>
      <c r="W52" s="41"/>
      <c r="X52" s="42"/>
      <c r="Y52" s="42"/>
      <c r="Z52" s="42"/>
    </row>
    <row r="53" spans="1:37" ht="14.25" customHeight="1">
      <c r="A53" s="319" t="s">
        <v>251</v>
      </c>
      <c r="B53" s="320"/>
      <c r="C53" s="320"/>
      <c r="D53" s="320"/>
      <c r="E53" s="320"/>
      <c r="F53" s="320"/>
      <c r="G53" s="320"/>
      <c r="H53" s="320"/>
      <c r="I53" s="320"/>
      <c r="J53" s="320"/>
      <c r="K53" s="320"/>
      <c r="L53" s="320"/>
      <c r="M53" s="320"/>
      <c r="N53" s="320"/>
      <c r="O53" s="320"/>
      <c r="P53" s="320"/>
      <c r="Q53" s="321"/>
      <c r="R53" s="314"/>
      <c r="S53" s="322"/>
      <c r="T53" s="322"/>
      <c r="U53" s="322"/>
      <c r="V53" s="322"/>
      <c r="W53" s="322"/>
      <c r="X53" s="322"/>
      <c r="Y53" s="315"/>
    </row>
    <row r="55" spans="1:37">
      <c r="A55" s="4" t="s">
        <v>80</v>
      </c>
    </row>
    <row r="56" spans="1:37">
      <c r="A56" s="301" t="s">
        <v>56</v>
      </c>
      <c r="B56" s="302"/>
      <c r="C56" s="302"/>
      <c r="D56" s="302"/>
      <c r="E56" s="302"/>
      <c r="F56" s="303"/>
      <c r="G56" s="304" t="s">
        <v>57</v>
      </c>
      <c r="H56" s="305"/>
      <c r="I56" s="305"/>
      <c r="J56" s="305"/>
      <c r="K56" s="305"/>
      <c r="L56" s="305"/>
      <c r="M56" s="305"/>
      <c r="N56" s="305"/>
      <c r="O56" s="305"/>
      <c r="P56" s="305"/>
      <c r="Q56" s="305"/>
      <c r="R56" s="305"/>
      <c r="S56" s="306"/>
      <c r="T56" s="307" t="s">
        <v>227</v>
      </c>
      <c r="U56" s="308"/>
      <c r="V56" s="308"/>
      <c r="W56" s="309"/>
      <c r="X56" s="301" t="s">
        <v>71</v>
      </c>
      <c r="Y56" s="302"/>
      <c r="Z56" s="302"/>
      <c r="AA56" s="303"/>
      <c r="AB56" s="310" t="s">
        <v>58</v>
      </c>
      <c r="AC56" s="311"/>
      <c r="AD56" s="311"/>
      <c r="AE56" s="311"/>
      <c r="AF56" s="311"/>
    </row>
    <row r="57" spans="1:37">
      <c r="A57" s="285"/>
      <c r="B57" s="286"/>
      <c r="C57" s="286"/>
      <c r="D57" s="286"/>
      <c r="E57" s="286"/>
      <c r="F57" s="287"/>
      <c r="G57" s="239"/>
      <c r="H57" s="240"/>
      <c r="I57" s="240"/>
      <c r="J57" s="105" t="s">
        <v>7</v>
      </c>
      <c r="K57" s="45"/>
      <c r="L57" s="105" t="s">
        <v>25</v>
      </c>
      <c r="M57" s="105" t="s">
        <v>42</v>
      </c>
      <c r="N57" s="240"/>
      <c r="O57" s="240"/>
      <c r="P57" s="240"/>
      <c r="Q57" s="105" t="s">
        <v>7</v>
      </c>
      <c r="R57" s="45"/>
      <c r="S57" s="106" t="s">
        <v>25</v>
      </c>
      <c r="T57" s="290"/>
      <c r="U57" s="291"/>
      <c r="V57" s="291"/>
      <c r="W57" s="292"/>
      <c r="X57" s="293"/>
      <c r="Y57" s="294"/>
      <c r="Z57" s="294"/>
      <c r="AA57" s="299"/>
      <c r="AB57" s="288"/>
      <c r="AC57" s="289"/>
      <c r="AD57" s="289"/>
      <c r="AE57" s="289"/>
      <c r="AF57" s="300"/>
    </row>
    <row r="58" spans="1:37">
      <c r="A58" s="285"/>
      <c r="B58" s="286"/>
      <c r="C58" s="286"/>
      <c r="D58" s="286"/>
      <c r="E58" s="286"/>
      <c r="F58" s="287"/>
      <c r="G58" s="288"/>
      <c r="H58" s="289"/>
      <c r="I58" s="289"/>
      <c r="J58" s="105" t="s">
        <v>7</v>
      </c>
      <c r="K58" s="121"/>
      <c r="L58" s="105" t="s">
        <v>25</v>
      </c>
      <c r="M58" s="105" t="s">
        <v>42</v>
      </c>
      <c r="N58" s="289"/>
      <c r="O58" s="289"/>
      <c r="P58" s="289"/>
      <c r="Q58" s="105" t="s">
        <v>7</v>
      </c>
      <c r="R58" s="121"/>
      <c r="S58" s="106" t="s">
        <v>25</v>
      </c>
      <c r="T58" s="290"/>
      <c r="U58" s="291"/>
      <c r="V58" s="291"/>
      <c r="W58" s="292"/>
      <c r="X58" s="293"/>
      <c r="Y58" s="294"/>
      <c r="Z58" s="294"/>
      <c r="AA58" s="299"/>
      <c r="AB58" s="288"/>
      <c r="AC58" s="289"/>
      <c r="AD58" s="289"/>
      <c r="AE58" s="289"/>
      <c r="AF58" s="300"/>
    </row>
    <row r="59" spans="1:37">
      <c r="A59" s="285"/>
      <c r="B59" s="286"/>
      <c r="C59" s="286"/>
      <c r="D59" s="286"/>
      <c r="E59" s="286"/>
      <c r="F59" s="287"/>
      <c r="G59" s="288"/>
      <c r="H59" s="289"/>
      <c r="I59" s="289"/>
      <c r="J59" s="105" t="s">
        <v>7</v>
      </c>
      <c r="K59" s="121"/>
      <c r="L59" s="105" t="s">
        <v>25</v>
      </c>
      <c r="M59" s="105" t="s">
        <v>42</v>
      </c>
      <c r="N59" s="289"/>
      <c r="O59" s="289"/>
      <c r="P59" s="289"/>
      <c r="Q59" s="105" t="s">
        <v>7</v>
      </c>
      <c r="R59" s="121"/>
      <c r="S59" s="106" t="s">
        <v>25</v>
      </c>
      <c r="T59" s="290"/>
      <c r="U59" s="291"/>
      <c r="V59" s="291"/>
      <c r="W59" s="292"/>
      <c r="X59" s="293"/>
      <c r="Y59" s="294"/>
      <c r="Z59" s="294"/>
      <c r="AA59" s="299"/>
      <c r="AB59" s="288"/>
      <c r="AC59" s="289"/>
      <c r="AD59" s="289"/>
      <c r="AE59" s="289"/>
      <c r="AF59" s="300"/>
    </row>
    <row r="60" spans="1:37">
      <c r="A60" s="285"/>
      <c r="B60" s="286"/>
      <c r="C60" s="286"/>
      <c r="D60" s="286"/>
      <c r="E60" s="286"/>
      <c r="F60" s="287"/>
      <c r="G60" s="288"/>
      <c r="H60" s="289"/>
      <c r="I60" s="289"/>
      <c r="J60" s="105" t="s">
        <v>7</v>
      </c>
      <c r="K60" s="121"/>
      <c r="L60" s="105" t="s">
        <v>25</v>
      </c>
      <c r="M60" s="105" t="s">
        <v>42</v>
      </c>
      <c r="N60" s="289"/>
      <c r="O60" s="289"/>
      <c r="P60" s="289"/>
      <c r="Q60" s="105" t="s">
        <v>7</v>
      </c>
      <c r="R60" s="121"/>
      <c r="S60" s="106" t="s">
        <v>25</v>
      </c>
      <c r="T60" s="290"/>
      <c r="U60" s="291"/>
      <c r="V60" s="291"/>
      <c r="W60" s="292"/>
      <c r="X60" s="293"/>
      <c r="Y60" s="294"/>
      <c r="Z60" s="294"/>
      <c r="AA60" s="299"/>
      <c r="AB60" s="288"/>
      <c r="AC60" s="289"/>
      <c r="AD60" s="289"/>
      <c r="AE60" s="289"/>
      <c r="AF60" s="300"/>
    </row>
    <row r="61" spans="1:37">
      <c r="A61" s="285"/>
      <c r="B61" s="286"/>
      <c r="C61" s="286"/>
      <c r="D61" s="286"/>
      <c r="E61" s="286"/>
      <c r="F61" s="287"/>
      <c r="G61" s="288"/>
      <c r="H61" s="289"/>
      <c r="I61" s="289"/>
      <c r="J61" s="105" t="s">
        <v>7</v>
      </c>
      <c r="K61" s="121"/>
      <c r="L61" s="105" t="s">
        <v>25</v>
      </c>
      <c r="M61" s="105" t="s">
        <v>42</v>
      </c>
      <c r="N61" s="289"/>
      <c r="O61" s="289"/>
      <c r="P61" s="289"/>
      <c r="Q61" s="105" t="s">
        <v>7</v>
      </c>
      <c r="R61" s="121"/>
      <c r="S61" s="106" t="s">
        <v>25</v>
      </c>
      <c r="T61" s="290"/>
      <c r="U61" s="291"/>
      <c r="V61" s="291"/>
      <c r="W61" s="292"/>
      <c r="X61" s="293"/>
      <c r="Y61" s="294"/>
      <c r="Z61" s="294"/>
      <c r="AA61" s="299"/>
      <c r="AB61" s="288"/>
      <c r="AC61" s="289"/>
      <c r="AD61" s="289"/>
      <c r="AE61" s="289"/>
      <c r="AF61" s="300"/>
      <c r="AI61" s="107"/>
    </row>
    <row r="62" spans="1:37">
      <c r="A62" s="272" t="s">
        <v>54</v>
      </c>
      <c r="B62" s="273"/>
      <c r="C62" s="273"/>
      <c r="D62" s="273"/>
      <c r="E62" s="273"/>
      <c r="F62" s="273"/>
      <c r="G62" s="273"/>
      <c r="H62" s="273"/>
      <c r="I62" s="273"/>
      <c r="J62" s="273"/>
      <c r="K62" s="273"/>
      <c r="L62" s="273"/>
      <c r="M62" s="273"/>
      <c r="N62" s="273"/>
      <c r="O62" s="273"/>
      <c r="P62" s="273"/>
      <c r="Q62" s="273"/>
      <c r="R62" s="273"/>
      <c r="S62" s="274"/>
      <c r="T62" s="275">
        <f>SUM(T57:W61)</f>
        <v>0</v>
      </c>
      <c r="U62" s="275"/>
      <c r="V62" s="275"/>
      <c r="W62" s="275"/>
      <c r="X62" s="82"/>
      <c r="Y62" s="82"/>
      <c r="Z62" s="82"/>
      <c r="AA62" s="82"/>
      <c r="AB62" s="82"/>
      <c r="AC62" s="82"/>
      <c r="AD62" s="138"/>
      <c r="AE62" s="138"/>
      <c r="AF62" s="139"/>
      <c r="AI62" s="107"/>
    </row>
    <row r="63" spans="1:37">
      <c r="AI63" s="107"/>
    </row>
    <row r="64" spans="1:37">
      <c r="A64" s="4" t="s">
        <v>230</v>
      </c>
    </row>
    <row r="65" spans="1:32" s="11" customFormat="1" ht="16.5" customHeight="1">
      <c r="A65" s="276" t="s">
        <v>231</v>
      </c>
      <c r="B65" s="277"/>
      <c r="C65" s="277"/>
      <c r="D65" s="278"/>
      <c r="E65" s="279" t="s">
        <v>60</v>
      </c>
      <c r="F65" s="279"/>
      <c r="G65" s="279"/>
      <c r="H65" s="279" t="s">
        <v>61</v>
      </c>
      <c r="I65" s="279"/>
      <c r="J65" s="279"/>
      <c r="K65" s="280" t="s">
        <v>62</v>
      </c>
      <c r="L65" s="280"/>
      <c r="M65" s="280"/>
      <c r="N65" s="281" t="s">
        <v>63</v>
      </c>
      <c r="O65" s="281"/>
      <c r="P65" s="281"/>
      <c r="Q65" s="282" t="s">
        <v>64</v>
      </c>
      <c r="R65" s="283"/>
      <c r="S65" s="283"/>
      <c r="T65" s="283"/>
      <c r="U65" s="283"/>
      <c r="V65" s="283"/>
      <c r="W65" s="284"/>
      <c r="X65" s="264" t="s">
        <v>65</v>
      </c>
      <c r="Y65" s="264"/>
      <c r="Z65" s="264"/>
      <c r="AA65" s="264"/>
      <c r="AB65" s="264"/>
      <c r="AC65" s="264"/>
      <c r="AD65" s="264"/>
      <c r="AE65" s="264"/>
      <c r="AF65" s="264"/>
    </row>
    <row r="66" spans="1:32" s="11" customFormat="1" ht="16.5" customHeight="1">
      <c r="A66" s="412"/>
      <c r="B66" s="412"/>
      <c r="C66" s="412"/>
      <c r="D66" s="412"/>
      <c r="E66" s="403"/>
      <c r="F66" s="403"/>
      <c r="G66" s="267" t="s">
        <v>7</v>
      </c>
      <c r="H66" s="403"/>
      <c r="I66" s="403"/>
      <c r="J66" s="268" t="s">
        <v>8</v>
      </c>
      <c r="K66" s="404"/>
      <c r="L66" s="404"/>
      <c r="M66" s="270" t="s">
        <v>7</v>
      </c>
      <c r="N66" s="405"/>
      <c r="O66" s="405"/>
      <c r="P66" s="270" t="s">
        <v>8</v>
      </c>
      <c r="Q66" s="46" t="s">
        <v>66</v>
      </c>
      <c r="R66" s="409"/>
      <c r="S66" s="409"/>
      <c r="T66" s="409"/>
      <c r="U66" s="409"/>
      <c r="V66" s="409"/>
      <c r="W66" s="410"/>
      <c r="X66" s="411"/>
      <c r="Y66" s="411"/>
      <c r="Z66" s="411"/>
      <c r="AA66" s="411"/>
      <c r="AB66" s="411"/>
      <c r="AC66" s="411"/>
      <c r="AD66" s="411"/>
      <c r="AE66" s="411"/>
      <c r="AF66" s="411"/>
    </row>
    <row r="67" spans="1:32" s="11" customFormat="1" ht="16.5" customHeight="1">
      <c r="A67" s="412"/>
      <c r="B67" s="412"/>
      <c r="C67" s="412"/>
      <c r="D67" s="412"/>
      <c r="E67" s="403"/>
      <c r="F67" s="403"/>
      <c r="G67" s="267"/>
      <c r="H67" s="403"/>
      <c r="I67" s="403"/>
      <c r="J67" s="268"/>
      <c r="K67" s="404"/>
      <c r="L67" s="404"/>
      <c r="M67" s="270"/>
      <c r="N67" s="405"/>
      <c r="O67" s="405"/>
      <c r="P67" s="270"/>
      <c r="Q67" s="46" t="s">
        <v>67</v>
      </c>
      <c r="R67" s="409"/>
      <c r="S67" s="409"/>
      <c r="T67" s="409"/>
      <c r="U67" s="409"/>
      <c r="V67" s="409"/>
      <c r="W67" s="410"/>
      <c r="X67" s="411"/>
      <c r="Y67" s="411"/>
      <c r="Z67" s="411"/>
      <c r="AA67" s="411"/>
      <c r="AB67" s="411"/>
      <c r="AC67" s="411"/>
      <c r="AD67" s="411"/>
      <c r="AE67" s="411"/>
      <c r="AF67" s="411"/>
    </row>
    <row r="68" spans="1:32" s="11" customFormat="1" ht="16.5" customHeight="1">
      <c r="A68" s="412"/>
      <c r="B68" s="412"/>
      <c r="C68" s="412"/>
      <c r="D68" s="412"/>
      <c r="E68" s="403"/>
      <c r="F68" s="403"/>
      <c r="G68" s="267"/>
      <c r="H68" s="403"/>
      <c r="I68" s="403"/>
      <c r="J68" s="268"/>
      <c r="K68" s="404"/>
      <c r="L68" s="404"/>
      <c r="M68" s="270"/>
      <c r="N68" s="405"/>
      <c r="O68" s="405"/>
      <c r="P68" s="270"/>
      <c r="Q68" s="46" t="s">
        <v>68</v>
      </c>
      <c r="R68" s="409"/>
      <c r="S68" s="409"/>
      <c r="T68" s="409"/>
      <c r="U68" s="409"/>
      <c r="V68" s="409"/>
      <c r="W68" s="410"/>
      <c r="X68" s="411"/>
      <c r="Y68" s="411"/>
      <c r="Z68" s="411"/>
      <c r="AA68" s="411"/>
      <c r="AB68" s="411"/>
      <c r="AC68" s="411"/>
      <c r="AD68" s="411"/>
      <c r="AE68" s="411"/>
      <c r="AF68" s="411"/>
    </row>
    <row r="69" spans="1:32" s="11" customFormat="1" ht="12.75" customHeight="1">
      <c r="A69" s="261" t="s">
        <v>236</v>
      </c>
      <c r="B69" s="261"/>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row>
    <row r="70" spans="1:32" s="11" customFormat="1" ht="12.75" customHeight="1">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row>
    <row r="71" spans="1:32" s="11" customFormat="1" ht="12.75" customHeight="1">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row>
    <row r="72" spans="1:32" s="11" customFormat="1" ht="12.75" customHeight="1">
      <c r="A72" s="140"/>
      <c r="B72" s="140"/>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row>
    <row r="73" spans="1:32">
      <c r="A73" s="124" t="s">
        <v>217</v>
      </c>
      <c r="B73" s="41"/>
      <c r="C73" s="41"/>
      <c r="D73" s="41"/>
      <c r="E73" s="42"/>
      <c r="F73" s="42"/>
      <c r="G73" s="41"/>
      <c r="H73" s="41"/>
      <c r="I73" s="41" t="s">
        <v>238</v>
      </c>
      <c r="J73" s="41"/>
      <c r="K73" s="41"/>
      <c r="L73" s="41"/>
      <c r="M73" s="41"/>
      <c r="N73" s="42"/>
      <c r="O73" s="42"/>
      <c r="P73" s="42"/>
      <c r="Q73" s="41"/>
      <c r="R73" s="41"/>
      <c r="S73" s="41"/>
      <c r="T73" s="41"/>
      <c r="U73" s="41"/>
      <c r="V73" s="41"/>
      <c r="W73" s="41"/>
      <c r="X73" s="42"/>
      <c r="Y73" s="42"/>
      <c r="Z73" s="42"/>
    </row>
    <row r="74" spans="1:32" ht="12.75" thickBot="1">
      <c r="A74" s="50" t="s">
        <v>55</v>
      </c>
      <c r="B74" s="50"/>
      <c r="C74" s="50"/>
      <c r="D74" s="239"/>
      <c r="E74" s="240"/>
      <c r="F74" s="240"/>
      <c r="G74" s="105" t="s">
        <v>7</v>
      </c>
      <c r="H74" s="34"/>
      <c r="I74" s="105" t="s">
        <v>25</v>
      </c>
      <c r="J74" s="34"/>
      <c r="K74" s="106" t="s">
        <v>9</v>
      </c>
      <c r="L74" s="41"/>
      <c r="M74" s="41"/>
      <c r="N74" s="42"/>
      <c r="O74" s="42"/>
      <c r="P74" s="42"/>
      <c r="Q74" s="41"/>
      <c r="R74" s="41"/>
      <c r="S74" s="41"/>
      <c r="T74" s="41"/>
      <c r="U74" s="41"/>
      <c r="V74" s="41"/>
      <c r="W74" s="41"/>
      <c r="X74" s="42"/>
      <c r="Y74" s="42"/>
      <c r="Z74" s="42"/>
    </row>
    <row r="75" spans="1:32" ht="12.75" thickBot="1">
      <c r="A75" s="51" t="s">
        <v>53</v>
      </c>
      <c r="B75" s="51"/>
      <c r="C75" s="51"/>
      <c r="D75" s="51"/>
      <c r="E75" s="51"/>
      <c r="F75" s="51"/>
      <c r="G75" s="51"/>
      <c r="H75" s="51"/>
      <c r="I75" s="51"/>
      <c r="J75" s="51"/>
      <c r="K75" s="212">
        <f>E51</f>
        <v>0</v>
      </c>
      <c r="L75" s="213"/>
      <c r="M75" s="241"/>
      <c r="N75" s="242"/>
      <c r="O75" s="242"/>
      <c r="P75" s="242"/>
      <c r="Q75" s="242"/>
      <c r="R75" s="242"/>
      <c r="S75" s="243"/>
      <c r="T75" s="41"/>
      <c r="U75" s="41"/>
      <c r="V75" s="41"/>
      <c r="W75" s="41"/>
      <c r="X75" s="42"/>
      <c r="Y75" s="42"/>
      <c r="Z75" s="42"/>
    </row>
    <row r="76" spans="1:32">
      <c r="A76" s="41"/>
      <c r="B76" s="41"/>
      <c r="C76" s="41"/>
      <c r="D76" s="41"/>
      <c r="E76" s="42"/>
      <c r="F76" s="42"/>
      <c r="G76" s="41"/>
      <c r="H76" s="41"/>
      <c r="I76" s="41"/>
      <c r="J76" s="41"/>
      <c r="K76" s="41"/>
      <c r="L76" s="41"/>
      <c r="M76" s="41"/>
      <c r="N76" s="42"/>
      <c r="O76" s="42"/>
      <c r="P76" s="42"/>
      <c r="Q76" s="41"/>
      <c r="R76" s="41"/>
      <c r="S76" s="41"/>
      <c r="T76" s="41"/>
      <c r="U76" s="41"/>
      <c r="V76" s="41"/>
      <c r="W76" s="41"/>
      <c r="X76" s="42"/>
      <c r="Y76" s="42"/>
      <c r="Z76" s="42"/>
      <c r="AA76" s="41"/>
      <c r="AB76" s="41"/>
      <c r="AC76" s="41"/>
      <c r="AD76" s="41"/>
      <c r="AE76" s="41"/>
      <c r="AF76" s="41"/>
    </row>
    <row r="77" spans="1:32">
      <c r="A77" s="124" t="s">
        <v>218</v>
      </c>
      <c r="B77" s="41"/>
      <c r="C77" s="41"/>
      <c r="D77" s="41"/>
      <c r="E77" s="42"/>
      <c r="F77" s="42"/>
      <c r="G77" s="41"/>
      <c r="H77" s="41"/>
      <c r="I77" s="41" t="s">
        <v>237</v>
      </c>
      <c r="J77" s="41"/>
      <c r="K77" s="41"/>
      <c r="L77" s="41"/>
      <c r="M77" s="41"/>
      <c r="N77" s="42"/>
      <c r="O77" s="42"/>
      <c r="P77" s="42"/>
      <c r="Q77" s="41"/>
      <c r="R77" s="41"/>
      <c r="S77" s="41"/>
      <c r="T77" s="41"/>
      <c r="U77" s="41"/>
      <c r="V77" s="41"/>
      <c r="W77" s="41"/>
      <c r="X77" s="42"/>
      <c r="Y77" s="42"/>
      <c r="Z77" s="42"/>
    </row>
    <row r="78" spans="1:32" ht="12.75" thickBot="1">
      <c r="A78" s="50" t="s">
        <v>55</v>
      </c>
      <c r="B78" s="50"/>
      <c r="C78" s="50"/>
      <c r="D78" s="239"/>
      <c r="E78" s="240"/>
      <c r="F78" s="240"/>
      <c r="G78" s="105" t="s">
        <v>7</v>
      </c>
      <c r="H78" s="34"/>
      <c r="I78" s="105" t="s">
        <v>25</v>
      </c>
      <c r="J78" s="34"/>
      <c r="K78" s="106" t="s">
        <v>9</v>
      </c>
      <c r="L78" s="41"/>
      <c r="M78" s="41"/>
      <c r="N78" s="42"/>
      <c r="O78" s="42"/>
      <c r="P78" s="42"/>
      <c r="Q78" s="41"/>
      <c r="R78" s="41"/>
      <c r="S78" s="41"/>
      <c r="T78" s="41"/>
      <c r="U78" s="41"/>
      <c r="V78" s="41"/>
      <c r="W78" s="41"/>
      <c r="X78" s="42"/>
      <c r="Y78" s="42"/>
      <c r="Z78" s="42"/>
    </row>
    <row r="79" spans="1:32" ht="12.75" thickBot="1">
      <c r="A79" s="51" t="s">
        <v>53</v>
      </c>
      <c r="B79" s="51"/>
      <c r="C79" s="51"/>
      <c r="D79" s="51"/>
      <c r="E79" s="51"/>
      <c r="F79" s="51"/>
      <c r="G79" s="51"/>
      <c r="H79" s="51"/>
      <c r="I79" s="51"/>
      <c r="J79" s="51"/>
      <c r="K79" s="255">
        <f>E51</f>
        <v>0</v>
      </c>
      <c r="L79" s="256"/>
      <c r="M79" s="241"/>
      <c r="N79" s="242"/>
      <c r="O79" s="242"/>
      <c r="P79" s="242"/>
      <c r="Q79" s="242"/>
      <c r="R79" s="242"/>
      <c r="S79" s="257"/>
      <c r="T79" s="413"/>
      <c r="U79" s="414"/>
      <c r="V79" s="414"/>
      <c r="W79" s="41"/>
      <c r="X79" s="42"/>
      <c r="Y79" s="42"/>
      <c r="Z79" s="42"/>
    </row>
    <row r="80" spans="1:32" ht="12.75" thickBot="1">
      <c r="A80" s="51" t="s">
        <v>219</v>
      </c>
      <c r="B80" s="51"/>
      <c r="C80" s="51"/>
      <c r="D80" s="51"/>
      <c r="E80" s="51"/>
      <c r="F80" s="51"/>
      <c r="G80" s="51"/>
      <c r="H80" s="51"/>
      <c r="I80" s="51"/>
      <c r="J80" s="51"/>
      <c r="K80" s="212">
        <f>E51</f>
        <v>0</v>
      </c>
      <c r="L80" s="213"/>
      <c r="M80" s="246" t="str">
        <f>IF(M75="","",IF(M79="","",M79-M75))</f>
        <v/>
      </c>
      <c r="N80" s="247"/>
      <c r="O80" s="247"/>
      <c r="P80" s="247"/>
      <c r="Q80" s="247"/>
      <c r="R80" s="247"/>
      <c r="S80" s="248"/>
      <c r="T80" s="249" t="str">
        <f>IF(M80="","",IF(M75&gt;M79,"減額",(IF(M75&lt;M79,"増額","確定"))))</f>
        <v/>
      </c>
      <c r="U80" s="250"/>
      <c r="V80" s="251"/>
      <c r="W80" s="59"/>
      <c r="X80" s="59"/>
      <c r="Y80" s="59"/>
      <c r="Z80" s="58"/>
    </row>
    <row r="81" spans="1:32">
      <c r="A81" s="252" t="s">
        <v>70</v>
      </c>
      <c r="B81" s="253"/>
      <c r="C81" s="253"/>
      <c r="D81" s="253"/>
      <c r="E81" s="253"/>
      <c r="F81" s="253"/>
      <c r="G81" s="253"/>
      <c r="H81" s="253"/>
      <c r="I81" s="253"/>
      <c r="J81" s="253"/>
      <c r="K81" s="253"/>
      <c r="L81" s="253"/>
      <c r="M81" s="253"/>
      <c r="N81" s="253"/>
      <c r="O81" s="253"/>
      <c r="P81" s="253"/>
      <c r="Q81" s="253"/>
      <c r="R81" s="253"/>
      <c r="S81" s="253"/>
      <c r="T81" s="253"/>
      <c r="U81" s="253"/>
      <c r="V81" s="253"/>
      <c r="W81" s="253"/>
      <c r="X81" s="253"/>
      <c r="Y81" s="253"/>
      <c r="Z81" s="253"/>
      <c r="AA81" s="253"/>
      <c r="AB81" s="253"/>
      <c r="AC81" s="253"/>
      <c r="AD81" s="253"/>
      <c r="AE81" s="253"/>
      <c r="AF81" s="254"/>
    </row>
    <row r="82" spans="1:32">
      <c r="A82" s="394"/>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415"/>
    </row>
    <row r="83" spans="1:32">
      <c r="A83" s="397"/>
      <c r="B83" s="173"/>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c r="AA83" s="173"/>
      <c r="AB83" s="173"/>
      <c r="AC83" s="173"/>
      <c r="AD83" s="173"/>
      <c r="AE83" s="173"/>
      <c r="AF83" s="416"/>
    </row>
    <row r="84" spans="1:32" s="133" customFormat="1">
      <c r="A84" s="417"/>
      <c r="B84" s="418"/>
      <c r="C84" s="418"/>
      <c r="D84" s="418"/>
      <c r="E84" s="418"/>
      <c r="F84" s="418"/>
      <c r="G84" s="418"/>
      <c r="H84" s="418"/>
      <c r="I84" s="418"/>
      <c r="J84" s="418"/>
      <c r="K84" s="418"/>
      <c r="L84" s="418"/>
      <c r="M84" s="418"/>
      <c r="N84" s="418"/>
      <c r="O84" s="418"/>
      <c r="P84" s="418"/>
      <c r="Q84" s="418"/>
      <c r="R84" s="418"/>
      <c r="S84" s="418"/>
      <c r="T84" s="418"/>
      <c r="U84" s="418"/>
      <c r="V84" s="418"/>
      <c r="W84" s="418"/>
      <c r="X84" s="418"/>
      <c r="Y84" s="418"/>
      <c r="Z84" s="418"/>
      <c r="AA84" s="418"/>
      <c r="AB84" s="418"/>
      <c r="AC84" s="418"/>
      <c r="AD84" s="418"/>
      <c r="AE84" s="418"/>
      <c r="AF84" s="419"/>
    </row>
    <row r="85" spans="1:32" s="133" customFormat="1">
      <c r="A85" s="134"/>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row>
    <row r="86" spans="1:32">
      <c r="A86" s="124" t="s">
        <v>220</v>
      </c>
      <c r="B86" s="41"/>
      <c r="C86" s="41"/>
      <c r="D86" s="41"/>
      <c r="E86" s="42"/>
      <c r="F86" s="42"/>
      <c r="G86" s="41"/>
      <c r="H86" s="41"/>
      <c r="I86" s="41"/>
      <c r="J86" s="41"/>
      <c r="K86" s="41"/>
      <c r="L86" s="41"/>
      <c r="M86" s="41"/>
      <c r="N86" s="42"/>
      <c r="O86" s="42"/>
      <c r="P86" s="42"/>
      <c r="Q86" s="41"/>
      <c r="R86" s="41"/>
      <c r="S86" s="41"/>
      <c r="T86" s="41"/>
      <c r="U86" s="41"/>
      <c r="V86" s="41"/>
      <c r="W86" s="41"/>
      <c r="X86" s="42"/>
      <c r="Y86" s="42"/>
      <c r="Z86" s="42"/>
    </row>
    <row r="87" spans="1:32">
      <c r="A87" s="50" t="s">
        <v>55</v>
      </c>
      <c r="B87" s="50"/>
      <c r="C87" s="50"/>
      <c r="D87" s="239"/>
      <c r="E87" s="240"/>
      <c r="F87" s="240"/>
      <c r="G87" s="105" t="s">
        <v>7</v>
      </c>
      <c r="H87" s="34"/>
      <c r="I87" s="105" t="s">
        <v>25</v>
      </c>
      <c r="J87" s="34"/>
      <c r="K87" s="106" t="s">
        <v>9</v>
      </c>
      <c r="L87" s="41"/>
      <c r="M87" s="41"/>
      <c r="N87" s="42"/>
      <c r="O87" s="42"/>
      <c r="P87" s="42"/>
      <c r="Q87" s="41"/>
      <c r="R87" s="41"/>
      <c r="S87" s="41"/>
      <c r="T87" s="41"/>
      <c r="U87" s="41"/>
      <c r="V87" s="41"/>
      <c r="W87" s="41"/>
      <c r="X87" s="42"/>
      <c r="Y87" s="42"/>
      <c r="Z87" s="42"/>
    </row>
    <row r="88" spans="1:32">
      <c r="A88" s="50" t="s">
        <v>222</v>
      </c>
      <c r="B88" s="50"/>
      <c r="C88" s="50"/>
      <c r="D88" s="135"/>
      <c r="E88" s="135"/>
      <c r="F88" s="135"/>
      <c r="G88" s="50"/>
      <c r="H88" s="136"/>
      <c r="I88" s="50"/>
      <c r="J88" s="123"/>
      <c r="K88" s="50" t="s">
        <v>223</v>
      </c>
      <c r="L88" s="50"/>
      <c r="M88" s="50"/>
      <c r="N88" s="57"/>
      <c r="O88" s="42"/>
      <c r="P88" s="42"/>
      <c r="Q88" s="41"/>
      <c r="R88" s="41"/>
      <c r="S88" s="41"/>
      <c r="T88" s="41"/>
      <c r="U88" s="41"/>
      <c r="V88" s="41"/>
      <c r="W88" s="41"/>
      <c r="X88" s="42"/>
      <c r="Y88" s="42"/>
      <c r="Z88" s="42"/>
    </row>
    <row r="89" spans="1:32" ht="12.75" thickBot="1">
      <c r="A89" s="50" t="s">
        <v>224</v>
      </c>
      <c r="B89" s="50"/>
      <c r="C89" s="50"/>
      <c r="D89" s="50"/>
      <c r="E89" s="135"/>
      <c r="F89" s="239"/>
      <c r="G89" s="240"/>
      <c r="H89" s="240"/>
      <c r="I89" s="105" t="s">
        <v>7</v>
      </c>
      <c r="J89" s="34"/>
      <c r="K89" s="105" t="s">
        <v>25</v>
      </c>
      <c r="L89" s="34"/>
      <c r="M89" s="106" t="s">
        <v>9</v>
      </c>
      <c r="N89" s="41"/>
      <c r="O89" s="42"/>
      <c r="P89" s="42"/>
      <c r="Q89" s="41"/>
      <c r="R89" s="41"/>
      <c r="S89" s="41"/>
      <c r="T89" s="41"/>
      <c r="U89" s="41"/>
      <c r="V89" s="41"/>
      <c r="W89" s="41"/>
      <c r="X89" s="42"/>
      <c r="Y89" s="42"/>
      <c r="Z89" s="42"/>
    </row>
    <row r="90" spans="1:32" ht="12.75" thickBot="1">
      <c r="A90" s="51" t="s">
        <v>53</v>
      </c>
      <c r="B90" s="51"/>
      <c r="C90" s="51"/>
      <c r="D90" s="51"/>
      <c r="E90" s="51"/>
      <c r="F90" s="51"/>
      <c r="G90" s="51"/>
      <c r="H90" s="51"/>
      <c r="I90" s="51"/>
      <c r="J90" s="51"/>
      <c r="K90" s="212">
        <f>E51</f>
        <v>0</v>
      </c>
      <c r="L90" s="213"/>
      <c r="M90" s="241"/>
      <c r="N90" s="242"/>
      <c r="O90" s="242"/>
      <c r="P90" s="242"/>
      <c r="Q90" s="242"/>
      <c r="R90" s="242"/>
      <c r="S90" s="243"/>
      <c r="T90" s="413"/>
      <c r="U90" s="414"/>
      <c r="V90" s="414"/>
      <c r="W90" s="41"/>
      <c r="X90" s="42"/>
      <c r="Y90" s="42"/>
      <c r="Z90" s="43"/>
    </row>
    <row r="91" spans="1:32" ht="12.75" thickBot="1">
      <c r="A91" s="51" t="s">
        <v>221</v>
      </c>
      <c r="B91" s="51"/>
      <c r="C91" s="51"/>
      <c r="D91" s="51"/>
      <c r="E91" s="51"/>
      <c r="F91" s="51"/>
      <c r="G91" s="51"/>
      <c r="H91" s="51"/>
      <c r="I91" s="51"/>
      <c r="J91" s="51"/>
      <c r="K91" s="212">
        <f>E51</f>
        <v>0</v>
      </c>
      <c r="L91" s="213"/>
      <c r="M91" s="246" t="str">
        <f>IF(M90="","",M90-M79)</f>
        <v/>
      </c>
      <c r="N91" s="247"/>
      <c r="O91" s="247"/>
      <c r="P91" s="247"/>
      <c r="Q91" s="247"/>
      <c r="R91" s="247"/>
      <c r="S91" s="248"/>
      <c r="T91" s="249" t="str">
        <f>IF(M90="","",IF(M79&gt;M90,"減額",(IF(M79&lt;M90,"増額",""))))</f>
        <v/>
      </c>
      <c r="U91" s="250"/>
      <c r="V91" s="251"/>
      <c r="W91" s="59"/>
      <c r="X91" s="59"/>
      <c r="Y91" s="59"/>
      <c r="Z91" s="58"/>
    </row>
    <row r="92" spans="1:32">
      <c r="A92" s="226" t="s">
        <v>73</v>
      </c>
      <c r="B92" s="226"/>
      <c r="C92" s="226"/>
      <c r="D92" s="226"/>
      <c r="E92" s="226"/>
      <c r="F92" s="226"/>
      <c r="G92" s="226"/>
      <c r="H92" s="226"/>
      <c r="I92" s="226"/>
      <c r="J92" s="226"/>
      <c r="K92" s="226"/>
      <c r="L92" s="226"/>
      <c r="M92" s="226"/>
      <c r="N92" s="226"/>
      <c r="O92" s="226"/>
      <c r="P92" s="226"/>
      <c r="Q92" s="226"/>
      <c r="R92" s="226"/>
      <c r="S92" s="226"/>
      <c r="T92" s="226"/>
      <c r="U92" s="226"/>
      <c r="V92" s="226"/>
      <c r="W92" s="226"/>
      <c r="X92" s="226"/>
      <c r="Y92" s="226"/>
      <c r="Z92" s="226"/>
      <c r="AA92" s="226"/>
      <c r="AB92" s="226"/>
      <c r="AC92" s="226"/>
      <c r="AD92" s="226"/>
      <c r="AE92" s="226"/>
      <c r="AF92" s="226"/>
    </row>
    <row r="93" spans="1:32">
      <c r="A93" s="394"/>
      <c r="B93" s="395"/>
      <c r="C93" s="395"/>
      <c r="D93" s="395"/>
      <c r="E93" s="395"/>
      <c r="F93" s="395"/>
      <c r="G93" s="395"/>
      <c r="H93" s="395"/>
      <c r="I93" s="395"/>
      <c r="J93" s="395"/>
      <c r="K93" s="395"/>
      <c r="L93" s="395"/>
      <c r="M93" s="395"/>
      <c r="N93" s="395"/>
      <c r="O93" s="395"/>
      <c r="P93" s="395"/>
      <c r="Q93" s="395"/>
      <c r="R93" s="395"/>
      <c r="S93" s="395"/>
      <c r="T93" s="395"/>
      <c r="U93" s="395"/>
      <c r="V93" s="395"/>
      <c r="W93" s="395"/>
      <c r="X93" s="395"/>
      <c r="Y93" s="395"/>
      <c r="Z93" s="395"/>
      <c r="AA93" s="395"/>
      <c r="AB93" s="395"/>
      <c r="AC93" s="395"/>
      <c r="AD93" s="395"/>
      <c r="AE93" s="395"/>
      <c r="AF93" s="396"/>
    </row>
    <row r="94" spans="1:32">
      <c r="A94" s="397"/>
      <c r="B94" s="398"/>
      <c r="C94" s="398"/>
      <c r="D94" s="398"/>
      <c r="E94" s="398"/>
      <c r="F94" s="398"/>
      <c r="G94" s="398"/>
      <c r="H94" s="398"/>
      <c r="I94" s="398"/>
      <c r="J94" s="398"/>
      <c r="K94" s="398"/>
      <c r="L94" s="398"/>
      <c r="M94" s="398"/>
      <c r="N94" s="398"/>
      <c r="O94" s="398"/>
      <c r="P94" s="398"/>
      <c r="Q94" s="398"/>
      <c r="R94" s="398"/>
      <c r="S94" s="398"/>
      <c r="T94" s="398"/>
      <c r="U94" s="398"/>
      <c r="V94" s="398"/>
      <c r="W94" s="398"/>
      <c r="X94" s="398"/>
      <c r="Y94" s="398"/>
      <c r="Z94" s="398"/>
      <c r="AA94" s="398"/>
      <c r="AB94" s="398"/>
      <c r="AC94" s="398"/>
      <c r="AD94" s="398"/>
      <c r="AE94" s="398"/>
      <c r="AF94" s="399"/>
    </row>
    <row r="95" spans="1:32">
      <c r="A95" s="400"/>
      <c r="B95" s="401"/>
      <c r="C95" s="401"/>
      <c r="D95" s="401"/>
      <c r="E95" s="401"/>
      <c r="F95" s="401"/>
      <c r="G95" s="401"/>
      <c r="H95" s="401"/>
      <c r="I95" s="401"/>
      <c r="J95" s="401"/>
      <c r="K95" s="401"/>
      <c r="L95" s="401"/>
      <c r="M95" s="401"/>
      <c r="N95" s="401"/>
      <c r="O95" s="401"/>
      <c r="P95" s="401"/>
      <c r="Q95" s="401"/>
      <c r="R95" s="401"/>
      <c r="S95" s="401"/>
      <c r="T95" s="401"/>
      <c r="U95" s="401"/>
      <c r="V95" s="401"/>
      <c r="W95" s="401"/>
      <c r="X95" s="401"/>
      <c r="Y95" s="401"/>
      <c r="Z95" s="401"/>
      <c r="AA95" s="401"/>
      <c r="AB95" s="401"/>
      <c r="AC95" s="401"/>
      <c r="AD95" s="401"/>
      <c r="AE95" s="401"/>
      <c r="AF95" s="402"/>
    </row>
    <row r="96" spans="1:32" s="81" customFormat="1" ht="15.75" customHeight="1">
      <c r="A96" s="76"/>
      <c r="B96" s="77"/>
      <c r="C96" s="77"/>
      <c r="D96" s="77"/>
      <c r="E96" s="77"/>
      <c r="F96" s="77"/>
      <c r="G96" s="77"/>
      <c r="H96" s="77"/>
      <c r="I96" s="77"/>
      <c r="J96" s="77"/>
      <c r="K96" s="77"/>
      <c r="L96" s="77"/>
      <c r="M96" s="78"/>
      <c r="N96" s="78"/>
      <c r="O96" s="78"/>
      <c r="P96" s="78"/>
      <c r="Q96" s="78"/>
      <c r="R96" s="78"/>
      <c r="S96" s="78"/>
      <c r="T96" s="77"/>
      <c r="U96" s="79"/>
      <c r="V96" s="77"/>
      <c r="W96" s="77"/>
      <c r="X96" s="77"/>
      <c r="Y96" s="77"/>
      <c r="Z96" s="77"/>
      <c r="AA96" s="80"/>
      <c r="AB96" s="80"/>
      <c r="AC96" s="80"/>
      <c r="AD96" s="80"/>
      <c r="AE96" s="80"/>
      <c r="AF96" s="80"/>
    </row>
    <row r="97" spans="1:33" s="74" customFormat="1" ht="23.25" customHeight="1">
      <c r="A97" s="73" t="s">
        <v>256</v>
      </c>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row>
    <row r="98" spans="1:33" ht="12.75" thickBot="1"/>
    <row r="99" spans="1:33" ht="12.75" thickBot="1">
      <c r="A99" s="51" t="s">
        <v>81</v>
      </c>
      <c r="B99" s="51"/>
      <c r="C99" s="51"/>
      <c r="D99" s="51"/>
      <c r="E99" s="51"/>
      <c r="F99" s="51"/>
      <c r="G99" s="51"/>
      <c r="H99" s="51"/>
      <c r="I99" s="51"/>
      <c r="J99" s="51" t="s">
        <v>77</v>
      </c>
      <c r="K99" s="212">
        <f>E51</f>
        <v>0</v>
      </c>
      <c r="L99" s="213"/>
      <c r="M99" s="236">
        <f>IF(M90&lt;&gt;"",M90,IF(M79&lt;&gt;"",M79,M75))</f>
        <v>0</v>
      </c>
      <c r="N99" s="237"/>
      <c r="O99" s="237"/>
      <c r="P99" s="237"/>
      <c r="Q99" s="237"/>
      <c r="R99" s="237"/>
      <c r="S99" s="238"/>
      <c r="T99" s="52" t="str">
        <f>IF(M90&lt;&gt;"","　３－３.授業料確定後の金額変更",IF(M79&lt;&gt;"","　３－２.授業料確定申請","　３－１.授業料概算申請"))</f>
        <v>　３－１.授業料概算申請</v>
      </c>
      <c r="U99" s="52"/>
      <c r="V99" s="53"/>
      <c r="W99" s="53"/>
      <c r="X99" s="53"/>
      <c r="Y99" s="53"/>
      <c r="Z99" s="52"/>
      <c r="AA99" s="52"/>
      <c r="AB99" s="52"/>
      <c r="AC99" s="52"/>
      <c r="AD99" s="52"/>
      <c r="AE99" s="52"/>
      <c r="AF99" s="52"/>
      <c r="AG99" s="49"/>
    </row>
    <row r="100" spans="1:33">
      <c r="A100" s="83" t="s">
        <v>74</v>
      </c>
      <c r="B100" s="51"/>
      <c r="C100" s="51"/>
      <c r="D100" s="51"/>
      <c r="E100" s="51"/>
      <c r="F100" s="51"/>
      <c r="G100" s="51"/>
      <c r="H100" s="51"/>
      <c r="I100" s="51"/>
      <c r="J100" s="51" t="s">
        <v>78</v>
      </c>
      <c r="K100" s="212">
        <f>E51</f>
        <v>0</v>
      </c>
      <c r="L100" s="213"/>
      <c r="M100" s="214" t="e">
        <f>ROUND(M99/O47*O48,2)</f>
        <v>#VALUE!</v>
      </c>
      <c r="N100" s="215"/>
      <c r="O100" s="215"/>
      <c r="P100" s="215"/>
      <c r="Q100" s="215"/>
      <c r="R100" s="215"/>
      <c r="S100" s="216"/>
      <c r="T100" s="52" t="str">
        <f>"=Ａ/"&amp;O47&amp;"か月（総月数）*"&amp;O48&amp;"か月（2021年度対象月数）"</f>
        <v>=Ａ/か月（総月数）*か月（2021年度対象月数）</v>
      </c>
      <c r="U100" s="52"/>
      <c r="V100" s="53"/>
      <c r="W100" s="53"/>
      <c r="X100" s="53"/>
      <c r="Y100" s="53"/>
      <c r="Z100" s="52"/>
      <c r="AA100" s="52"/>
      <c r="AB100" s="52"/>
      <c r="AC100" s="52"/>
      <c r="AD100" s="52"/>
      <c r="AE100" s="52"/>
      <c r="AF100" s="52"/>
      <c r="AG100" s="49"/>
    </row>
    <row r="101" spans="1:33">
      <c r="A101" s="83" t="s">
        <v>75</v>
      </c>
      <c r="B101" s="51"/>
      <c r="C101" s="51"/>
      <c r="D101" s="51"/>
      <c r="E101" s="51"/>
      <c r="F101" s="51"/>
      <c r="G101" s="51"/>
      <c r="H101" s="51"/>
      <c r="I101" s="51"/>
      <c r="J101" s="51" t="s">
        <v>79</v>
      </c>
      <c r="K101" s="212">
        <f>E51</f>
        <v>0</v>
      </c>
      <c r="L101" s="213"/>
      <c r="M101" s="214" t="e">
        <f>ROUND(M99/O47*O49,2)</f>
        <v>#VALUE!</v>
      </c>
      <c r="N101" s="215"/>
      <c r="O101" s="215"/>
      <c r="P101" s="215"/>
      <c r="Q101" s="215"/>
      <c r="R101" s="215"/>
      <c r="S101" s="216"/>
      <c r="T101" s="52" t="str">
        <f>"=Ａ/"&amp;O47&amp;"か月*"&amp;O49&amp;"か月"</f>
        <v>=Ａ/か月*か月</v>
      </c>
      <c r="U101" s="53"/>
      <c r="V101" s="53"/>
      <c r="W101" s="53"/>
      <c r="X101" s="53"/>
      <c r="Y101" s="53"/>
      <c r="Z101" s="54"/>
      <c r="AA101" s="217" t="s">
        <v>76</v>
      </c>
      <c r="AB101" s="217"/>
      <c r="AC101" s="217"/>
      <c r="AD101" s="217"/>
      <c r="AE101" s="217"/>
      <c r="AF101" s="217"/>
      <c r="AG101" s="49"/>
    </row>
    <row r="102" spans="1:33" ht="12.75" thickBot="1">
      <c r="A102" s="51" t="s">
        <v>232</v>
      </c>
      <c r="B102" s="50"/>
      <c r="C102" s="50"/>
      <c r="D102" s="50"/>
      <c r="E102" s="57"/>
      <c r="F102" s="57"/>
      <c r="G102" s="50"/>
      <c r="H102" s="50"/>
      <c r="I102" s="50"/>
      <c r="J102" s="50"/>
      <c r="K102" s="50"/>
      <c r="L102" s="50"/>
      <c r="M102" s="218" t="e">
        <f>ROUNDDOWN(M100*S51,0)</f>
        <v>#VALUE!</v>
      </c>
      <c r="N102" s="219"/>
      <c r="O102" s="219"/>
      <c r="P102" s="219"/>
      <c r="Q102" s="219"/>
      <c r="R102" s="219"/>
      <c r="S102" s="220"/>
      <c r="T102" s="55" t="s">
        <v>20</v>
      </c>
      <c r="U102" s="52" t="e">
        <f>"　=B*"&amp;S51&amp;"円（令和３年度円換算率）"</f>
        <v>#N/A</v>
      </c>
      <c r="V102" s="55"/>
      <c r="W102" s="55"/>
      <c r="X102" s="56"/>
      <c r="Y102" s="56"/>
      <c r="Z102" s="56"/>
      <c r="AA102" s="60"/>
      <c r="AB102" s="60"/>
      <c r="AC102" s="60"/>
      <c r="AD102" s="60"/>
      <c r="AE102" s="60"/>
      <c r="AF102" s="60"/>
    </row>
    <row r="103" spans="1:33" ht="27" customHeight="1" thickTop="1" thickBot="1">
      <c r="A103" s="61" t="s">
        <v>234</v>
      </c>
      <c r="B103" s="62"/>
      <c r="C103" s="62"/>
      <c r="D103" s="62"/>
      <c r="E103" s="63"/>
      <c r="F103" s="63"/>
      <c r="G103" s="62"/>
      <c r="H103" s="62"/>
      <c r="I103" s="62"/>
      <c r="J103" s="62"/>
      <c r="K103" s="62"/>
      <c r="L103" s="62"/>
      <c r="M103" s="221" t="e">
        <f ca="1">IF(AB29=0,IF(AB34=M102,M102,IF(M102-AB34&lt;=AB37,M102,AB36)),IF(AB34=M102,M102,IF(M102-AB34&lt;=AB37,M102,AB36-AB29)))</f>
        <v>#VALUE!</v>
      </c>
      <c r="N103" s="222"/>
      <c r="O103" s="222"/>
      <c r="P103" s="222"/>
      <c r="Q103" s="222"/>
      <c r="R103" s="222"/>
      <c r="S103" s="223"/>
      <c r="T103" s="64" t="s">
        <v>20</v>
      </c>
      <c r="U103" s="64"/>
      <c r="V103" s="64"/>
      <c r="W103" s="224" t="e">
        <f ca="1">IF(AB29+M102&lt;=2500000,"","年度支給上限額調整済")</f>
        <v>#VALUE!</v>
      </c>
      <c r="X103" s="224"/>
      <c r="Y103" s="224"/>
      <c r="Z103" s="224"/>
      <c r="AA103" s="224"/>
      <c r="AB103" s="224"/>
      <c r="AC103" s="224"/>
      <c r="AD103" s="224"/>
      <c r="AE103" s="224"/>
      <c r="AF103" s="225"/>
    </row>
    <row r="104" spans="1:33" s="69" customFormat="1" ht="15.75" customHeight="1" thickTop="1">
      <c r="A104" s="70" t="s">
        <v>82</v>
      </c>
      <c r="B104" s="66"/>
      <c r="C104" s="66"/>
      <c r="D104" s="66"/>
      <c r="E104" s="66"/>
      <c r="F104" s="66"/>
      <c r="G104" s="66"/>
      <c r="H104" s="66"/>
      <c r="I104" s="66"/>
      <c r="J104" s="66"/>
      <c r="K104" s="66"/>
      <c r="L104" s="66"/>
      <c r="M104" s="188" t="e">
        <f ca="1">AB29+M103</f>
        <v>#VALUE!</v>
      </c>
      <c r="N104" s="189"/>
      <c r="O104" s="189"/>
      <c r="P104" s="189"/>
      <c r="Q104" s="189"/>
      <c r="R104" s="189"/>
      <c r="S104" s="190"/>
      <c r="T104" s="67" t="s">
        <v>20</v>
      </c>
      <c r="U104" s="65"/>
      <c r="V104" s="67"/>
      <c r="W104" s="67"/>
      <c r="X104" s="67"/>
      <c r="Y104" s="67"/>
      <c r="Z104" s="67"/>
      <c r="AA104" s="68"/>
      <c r="AB104" s="68"/>
      <c r="AC104" s="68"/>
      <c r="AD104" s="68"/>
      <c r="AE104" s="68"/>
      <c r="AF104" s="68"/>
    </row>
    <row r="105" spans="1:33" s="81" customFormat="1" ht="15.75" customHeight="1">
      <c r="A105" s="191" t="s">
        <v>198</v>
      </c>
      <c r="B105" s="192"/>
      <c r="C105" s="195"/>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c r="Z105" s="195"/>
      <c r="AA105" s="195"/>
      <c r="AB105" s="195"/>
      <c r="AC105" s="195"/>
      <c r="AD105" s="195"/>
      <c r="AE105" s="195"/>
      <c r="AF105" s="196"/>
    </row>
    <row r="106" spans="1:33" s="81" customFormat="1" ht="37.5" customHeight="1">
      <c r="A106" s="193"/>
      <c r="B106" s="194"/>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8"/>
    </row>
    <row r="107" spans="1:33" s="81" customFormat="1" ht="15.75" customHeight="1">
      <c r="A107" s="76"/>
      <c r="B107" s="77"/>
      <c r="C107" s="77"/>
      <c r="D107" s="77"/>
      <c r="E107" s="77"/>
      <c r="F107" s="77"/>
      <c r="G107" s="77"/>
      <c r="H107" s="77"/>
      <c r="I107" s="77"/>
      <c r="J107" s="77"/>
      <c r="K107" s="77"/>
      <c r="L107" s="77"/>
      <c r="M107" s="78"/>
      <c r="N107" s="78"/>
      <c r="O107" s="78"/>
      <c r="P107" s="78"/>
      <c r="Q107" s="78"/>
      <c r="R107" s="78"/>
      <c r="S107" s="78"/>
      <c r="T107" s="77"/>
      <c r="U107" s="79"/>
      <c r="V107" s="77"/>
      <c r="W107" s="77"/>
      <c r="X107" s="77"/>
      <c r="Y107" s="77"/>
      <c r="Z107" s="77"/>
      <c r="AA107" s="80"/>
      <c r="AB107" s="80"/>
      <c r="AC107" s="80"/>
      <c r="AD107" s="80"/>
      <c r="AE107" s="80"/>
      <c r="AF107" s="80"/>
    </row>
    <row r="108" spans="1:33" s="81" customFormat="1" ht="15.75" customHeight="1">
      <c r="A108" s="76"/>
      <c r="B108" s="77"/>
      <c r="C108" s="77"/>
      <c r="D108" s="77"/>
      <c r="E108" s="77"/>
      <c r="F108" s="77"/>
      <c r="G108" s="77"/>
      <c r="H108" s="77"/>
      <c r="I108" s="77"/>
      <c r="J108" s="77"/>
      <c r="K108" s="77"/>
      <c r="L108" s="77"/>
      <c r="M108" s="78"/>
      <c r="N108" s="78"/>
      <c r="O108" s="78"/>
      <c r="P108" s="78"/>
      <c r="Q108" s="78"/>
      <c r="R108" s="78"/>
      <c r="S108" s="78"/>
      <c r="T108" s="77"/>
      <c r="U108" s="79"/>
      <c r="V108" s="77"/>
      <c r="W108" s="77"/>
      <c r="X108" s="77"/>
      <c r="Y108" s="77"/>
      <c r="Z108" s="77"/>
      <c r="AA108" s="80"/>
      <c r="AB108" s="80"/>
      <c r="AC108" s="80"/>
      <c r="AD108" s="80"/>
      <c r="AE108" s="80"/>
      <c r="AF108" s="80"/>
    </row>
    <row r="109" spans="1:33" s="74" customFormat="1" ht="23.25" customHeight="1">
      <c r="A109" s="73" t="s">
        <v>89</v>
      </c>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row>
    <row r="110" spans="1:33" s="1" customFormat="1" ht="28.5" customHeight="1">
      <c r="A110" s="109" t="s">
        <v>83</v>
      </c>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08"/>
      <c r="AC110" s="108"/>
      <c r="AD110" s="108"/>
      <c r="AE110" s="108"/>
      <c r="AF110" s="108"/>
    </row>
    <row r="111" spans="1:33" s="1" customFormat="1" ht="42.75" customHeight="1">
      <c r="A111" s="199" t="s">
        <v>239</v>
      </c>
      <c r="B111" s="199"/>
      <c r="C111" s="199"/>
      <c r="D111" s="199"/>
      <c r="E111" s="199"/>
      <c r="F111" s="200" t="s">
        <v>240</v>
      </c>
      <c r="G111" s="201"/>
      <c r="H111" s="201"/>
      <c r="I111" s="202"/>
      <c r="J111" s="203" t="s">
        <v>41</v>
      </c>
      <c r="K111" s="204"/>
      <c r="L111" s="205" t="s">
        <v>88</v>
      </c>
      <c r="M111" s="206"/>
      <c r="N111" s="206"/>
      <c r="O111" s="206"/>
      <c r="P111" s="207"/>
      <c r="Q111" s="200" t="s">
        <v>84</v>
      </c>
      <c r="R111" s="201"/>
      <c r="S111" s="201"/>
      <c r="T111" s="202"/>
      <c r="U111" s="208" t="s">
        <v>96</v>
      </c>
      <c r="V111" s="208"/>
      <c r="W111" s="208"/>
      <c r="X111" s="208"/>
      <c r="Y111" s="208"/>
      <c r="Z111" s="208"/>
      <c r="AA111" s="209" t="s">
        <v>95</v>
      </c>
      <c r="AB111" s="210"/>
      <c r="AC111" s="210"/>
      <c r="AD111" s="210"/>
      <c r="AE111" s="210"/>
      <c r="AF111" s="211"/>
    </row>
    <row r="112" spans="1:33" s="1" customFormat="1" ht="18" customHeight="1">
      <c r="A112" s="176"/>
      <c r="B112" s="176"/>
      <c r="C112" s="176"/>
      <c r="D112" s="176"/>
      <c r="E112" s="176"/>
      <c r="F112" s="177"/>
      <c r="G112" s="178"/>
      <c r="H112" s="178"/>
      <c r="I112" s="179"/>
      <c r="J112" s="180">
        <f>$E$51</f>
        <v>0</v>
      </c>
      <c r="K112" s="181"/>
      <c r="L112" s="182"/>
      <c r="M112" s="183"/>
      <c r="N112" s="183"/>
      <c r="O112" s="183"/>
      <c r="P112" s="184"/>
      <c r="Q112" s="185">
        <f>M99-L112</f>
        <v>0</v>
      </c>
      <c r="R112" s="186"/>
      <c r="S112" s="186"/>
      <c r="T112" s="187"/>
      <c r="U112" s="175"/>
      <c r="V112" s="175"/>
      <c r="W112" s="175"/>
      <c r="X112" s="175"/>
      <c r="Y112" s="175"/>
      <c r="Z112" s="175"/>
      <c r="AA112" s="175"/>
      <c r="AB112" s="175"/>
      <c r="AC112" s="175"/>
      <c r="AD112" s="175"/>
      <c r="AE112" s="175"/>
      <c r="AF112" s="175"/>
    </row>
    <row r="113" spans="1:32" s="1" customFormat="1" ht="18" customHeight="1">
      <c r="A113" s="176"/>
      <c r="B113" s="176"/>
      <c r="C113" s="176"/>
      <c r="D113" s="176"/>
      <c r="E113" s="176"/>
      <c r="F113" s="177"/>
      <c r="G113" s="178"/>
      <c r="H113" s="178"/>
      <c r="I113" s="179"/>
      <c r="J113" s="180">
        <f>$E$51</f>
        <v>0</v>
      </c>
      <c r="K113" s="181"/>
      <c r="L113" s="182"/>
      <c r="M113" s="183"/>
      <c r="N113" s="183"/>
      <c r="O113" s="183"/>
      <c r="P113" s="184"/>
      <c r="Q113" s="185">
        <f>IF(L113&gt;0,Q112-L113,0)</f>
        <v>0</v>
      </c>
      <c r="R113" s="186"/>
      <c r="S113" s="186"/>
      <c r="T113" s="187"/>
      <c r="U113" s="175"/>
      <c r="V113" s="175"/>
      <c r="W113" s="175"/>
      <c r="X113" s="175"/>
      <c r="Y113" s="175"/>
      <c r="Z113" s="175"/>
      <c r="AA113" s="175"/>
      <c r="AB113" s="175"/>
      <c r="AC113" s="175"/>
      <c r="AD113" s="175"/>
      <c r="AE113" s="175"/>
      <c r="AF113" s="175"/>
    </row>
    <row r="114" spans="1:32" s="71" customFormat="1" ht="18" customHeight="1">
      <c r="A114" s="176"/>
      <c r="B114" s="176"/>
      <c r="C114" s="176"/>
      <c r="D114" s="176"/>
      <c r="E114" s="176"/>
      <c r="F114" s="177"/>
      <c r="G114" s="178"/>
      <c r="H114" s="178"/>
      <c r="I114" s="179"/>
      <c r="J114" s="180">
        <f t="shared" ref="J114:J117" si="2">$E$51</f>
        <v>0</v>
      </c>
      <c r="K114" s="181"/>
      <c r="L114" s="182"/>
      <c r="M114" s="183"/>
      <c r="N114" s="183"/>
      <c r="O114" s="183"/>
      <c r="P114" s="184"/>
      <c r="Q114" s="185">
        <f>IF(L114&gt;0,Q113-L114,0)</f>
        <v>0</v>
      </c>
      <c r="R114" s="186"/>
      <c r="S114" s="186"/>
      <c r="T114" s="187"/>
      <c r="U114" s="175"/>
      <c r="V114" s="175"/>
      <c r="W114" s="175"/>
      <c r="X114" s="175"/>
      <c r="Y114" s="175"/>
      <c r="Z114" s="175"/>
      <c r="AA114" s="175"/>
      <c r="AB114" s="175"/>
      <c r="AC114" s="175"/>
      <c r="AD114" s="175"/>
      <c r="AE114" s="175"/>
      <c r="AF114" s="175"/>
    </row>
    <row r="115" spans="1:32" s="71" customFormat="1" ht="18" customHeight="1">
      <c r="A115" s="176"/>
      <c r="B115" s="176"/>
      <c r="C115" s="176"/>
      <c r="D115" s="176"/>
      <c r="E115" s="176"/>
      <c r="F115" s="177"/>
      <c r="G115" s="178"/>
      <c r="H115" s="178"/>
      <c r="I115" s="179"/>
      <c r="J115" s="180">
        <f t="shared" si="2"/>
        <v>0</v>
      </c>
      <c r="K115" s="181"/>
      <c r="L115" s="182"/>
      <c r="M115" s="183"/>
      <c r="N115" s="183"/>
      <c r="O115" s="183"/>
      <c r="P115" s="184"/>
      <c r="Q115" s="185">
        <f>IF(L115&gt;0,Q114-L115,0)</f>
        <v>0</v>
      </c>
      <c r="R115" s="186"/>
      <c r="S115" s="186"/>
      <c r="T115" s="187"/>
      <c r="U115" s="175"/>
      <c r="V115" s="175"/>
      <c r="W115" s="175"/>
      <c r="X115" s="175"/>
      <c r="Y115" s="175"/>
      <c r="Z115" s="175"/>
      <c r="AA115" s="175"/>
      <c r="AB115" s="175"/>
      <c r="AC115" s="175"/>
      <c r="AD115" s="175"/>
      <c r="AE115" s="175"/>
      <c r="AF115" s="175"/>
    </row>
    <row r="116" spans="1:32" s="71" customFormat="1" ht="18" customHeight="1">
      <c r="A116" s="176"/>
      <c r="B116" s="176"/>
      <c r="C116" s="176"/>
      <c r="D116" s="176"/>
      <c r="E116" s="176"/>
      <c r="F116" s="177"/>
      <c r="G116" s="178"/>
      <c r="H116" s="178"/>
      <c r="I116" s="179"/>
      <c r="J116" s="180">
        <f t="shared" si="2"/>
        <v>0</v>
      </c>
      <c r="K116" s="181"/>
      <c r="L116" s="182"/>
      <c r="M116" s="183"/>
      <c r="N116" s="183"/>
      <c r="O116" s="183"/>
      <c r="P116" s="184"/>
      <c r="Q116" s="185">
        <f>IF(L116&gt;0,Q115-L116,0)</f>
        <v>0</v>
      </c>
      <c r="R116" s="186"/>
      <c r="S116" s="186"/>
      <c r="T116" s="187"/>
      <c r="U116" s="175"/>
      <c r="V116" s="175"/>
      <c r="W116" s="175"/>
      <c r="X116" s="175"/>
      <c r="Y116" s="175"/>
      <c r="Z116" s="175"/>
      <c r="AA116" s="175"/>
      <c r="AB116" s="175"/>
      <c r="AC116" s="175"/>
      <c r="AD116" s="175"/>
      <c r="AE116" s="175"/>
      <c r="AF116" s="175"/>
    </row>
    <row r="117" spans="1:32" s="71" customFormat="1" ht="18" customHeight="1">
      <c r="A117" s="176"/>
      <c r="B117" s="176"/>
      <c r="C117" s="176"/>
      <c r="D117" s="176"/>
      <c r="E117" s="176"/>
      <c r="F117" s="177"/>
      <c r="G117" s="178"/>
      <c r="H117" s="178"/>
      <c r="I117" s="179"/>
      <c r="J117" s="180">
        <f t="shared" si="2"/>
        <v>0</v>
      </c>
      <c r="K117" s="181"/>
      <c r="L117" s="182"/>
      <c r="M117" s="183"/>
      <c r="N117" s="183"/>
      <c r="O117" s="183"/>
      <c r="P117" s="184"/>
      <c r="Q117" s="185">
        <f>IF(L117&gt;0,Q116-L117,0)</f>
        <v>0</v>
      </c>
      <c r="R117" s="186"/>
      <c r="S117" s="186"/>
      <c r="T117" s="187"/>
      <c r="U117" s="175"/>
      <c r="V117" s="175"/>
      <c r="W117" s="175"/>
      <c r="X117" s="175"/>
      <c r="Y117" s="175"/>
      <c r="Z117" s="175"/>
      <c r="AA117" s="175"/>
      <c r="AB117" s="175"/>
      <c r="AC117" s="175"/>
      <c r="AD117" s="175"/>
      <c r="AE117" s="175"/>
      <c r="AF117" s="175"/>
    </row>
    <row r="118" spans="1:32" s="71" customFormat="1" ht="18" customHeight="1">
      <c r="A118" s="111"/>
      <c r="B118" s="111"/>
      <c r="C118" s="111"/>
      <c r="D118" s="111"/>
      <c r="E118" s="111"/>
      <c r="F118" s="111"/>
      <c r="G118" s="111"/>
      <c r="H118" s="111"/>
      <c r="I118" s="111"/>
      <c r="J118" s="112"/>
      <c r="K118" s="112"/>
      <c r="L118" s="111"/>
      <c r="M118" s="111"/>
      <c r="N118" s="111"/>
      <c r="O118" s="111"/>
      <c r="P118" s="111"/>
      <c r="Q118" s="113"/>
      <c r="R118" s="114" t="s">
        <v>85</v>
      </c>
      <c r="S118" s="115"/>
      <c r="T118" s="115"/>
      <c r="U118" s="111"/>
      <c r="V118" s="112"/>
      <c r="W118" s="111"/>
      <c r="X118" s="112"/>
      <c r="Y118" s="111"/>
      <c r="Z118" s="111"/>
      <c r="AA118" s="111"/>
      <c r="AB118" s="116"/>
      <c r="AC118" s="116"/>
      <c r="AD118" s="116"/>
      <c r="AE118" s="116"/>
      <c r="AF118" s="116"/>
    </row>
    <row r="119" spans="1:32" s="71" customFormat="1">
      <c r="A119" s="137" t="s">
        <v>86</v>
      </c>
      <c r="B119" s="117"/>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8"/>
      <c r="AC119" s="118"/>
      <c r="AD119" s="118"/>
      <c r="AE119" s="118"/>
      <c r="AF119" s="118"/>
    </row>
    <row r="120" spans="1:32" s="71" customFormat="1">
      <c r="A120" s="137" t="s">
        <v>87</v>
      </c>
      <c r="B120" s="117"/>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8"/>
      <c r="AC120" s="118"/>
      <c r="AD120" s="118"/>
      <c r="AE120" s="118"/>
      <c r="AF120" s="118"/>
    </row>
    <row r="121" spans="1:32" s="71" customFormat="1">
      <c r="A121" s="137" t="s">
        <v>90</v>
      </c>
      <c r="B121" s="117"/>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8"/>
      <c r="AC121" s="118"/>
      <c r="AD121" s="118"/>
      <c r="AE121" s="118"/>
      <c r="AF121" s="118"/>
    </row>
    <row r="122" spans="1:32" s="71" customFormat="1" ht="12" customHeight="1">
      <c r="A122" s="137" t="s">
        <v>91</v>
      </c>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8"/>
      <c r="AD122" s="118"/>
      <c r="AE122" s="118"/>
      <c r="AF122" s="118"/>
    </row>
    <row r="123" spans="1:32" s="71" customFormat="1">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row>
    <row r="124" spans="1:32" s="71" customFormat="1">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row>
  </sheetData>
  <sheetProtection password="AE49" sheet="1" objects="1" scenarios="1"/>
  <mergeCells count="246">
    <mergeCell ref="F115:I115"/>
    <mergeCell ref="F116:I116"/>
    <mergeCell ref="F117:I117"/>
    <mergeCell ref="F111:I111"/>
    <mergeCell ref="AA117:AF117"/>
    <mergeCell ref="J117:K117"/>
    <mergeCell ref="L117:P117"/>
    <mergeCell ref="Q117:T117"/>
    <mergeCell ref="U117:Z117"/>
    <mergeCell ref="AA115:AF115"/>
    <mergeCell ref="J116:K116"/>
    <mergeCell ref="L116:P116"/>
    <mergeCell ref="Q116:T116"/>
    <mergeCell ref="U116:Z116"/>
    <mergeCell ref="AA116:AF116"/>
    <mergeCell ref="J115:K115"/>
    <mergeCell ref="L115:P115"/>
    <mergeCell ref="Q115:T115"/>
    <mergeCell ref="U115:Z115"/>
    <mergeCell ref="A115:E115"/>
    <mergeCell ref="A116:E116"/>
    <mergeCell ref="A117:E117"/>
    <mergeCell ref="J112:K112"/>
    <mergeCell ref="L112:P112"/>
    <mergeCell ref="Q112:T112"/>
    <mergeCell ref="U112:Z112"/>
    <mergeCell ref="AA112:AF112"/>
    <mergeCell ref="AA113:AF113"/>
    <mergeCell ref="J114:K114"/>
    <mergeCell ref="L114:P114"/>
    <mergeCell ref="Q114:T114"/>
    <mergeCell ref="U114:Z114"/>
    <mergeCell ref="AA114:AF114"/>
    <mergeCell ref="J113:K113"/>
    <mergeCell ref="L113:P113"/>
    <mergeCell ref="Q113:T113"/>
    <mergeCell ref="U113:Z113"/>
    <mergeCell ref="A112:E112"/>
    <mergeCell ref="A113:E113"/>
    <mergeCell ref="A114:E114"/>
    <mergeCell ref="F112:I112"/>
    <mergeCell ref="F113:I113"/>
    <mergeCell ref="F114:I114"/>
    <mergeCell ref="M103:S103"/>
    <mergeCell ref="W103:AF103"/>
    <mergeCell ref="M104:S104"/>
    <mergeCell ref="A105:B106"/>
    <mergeCell ref="C105:AF106"/>
    <mergeCell ref="J111:K111"/>
    <mergeCell ref="L111:P111"/>
    <mergeCell ref="Q111:T111"/>
    <mergeCell ref="U111:Z111"/>
    <mergeCell ref="AA111:AF111"/>
    <mergeCell ref="A111:E111"/>
    <mergeCell ref="K100:L100"/>
    <mergeCell ref="M100:S100"/>
    <mergeCell ref="K101:L101"/>
    <mergeCell ref="M101:S101"/>
    <mergeCell ref="AA101:AF101"/>
    <mergeCell ref="M102:S102"/>
    <mergeCell ref="K91:L91"/>
    <mergeCell ref="M91:S91"/>
    <mergeCell ref="T91:V91"/>
    <mergeCell ref="A92:AF92"/>
    <mergeCell ref="A93:AF95"/>
    <mergeCell ref="K99:L99"/>
    <mergeCell ref="M99:S99"/>
    <mergeCell ref="A81:AF81"/>
    <mergeCell ref="D87:F87"/>
    <mergeCell ref="F89:H89"/>
    <mergeCell ref="K90:L90"/>
    <mergeCell ref="M90:S90"/>
    <mergeCell ref="T90:V90"/>
    <mergeCell ref="D78:F78"/>
    <mergeCell ref="K79:L79"/>
    <mergeCell ref="M79:S79"/>
    <mergeCell ref="T79:V79"/>
    <mergeCell ref="K80:L80"/>
    <mergeCell ref="M80:S80"/>
    <mergeCell ref="T80:V80"/>
    <mergeCell ref="A82:AF84"/>
    <mergeCell ref="R66:W66"/>
    <mergeCell ref="X66:AF68"/>
    <mergeCell ref="R67:W67"/>
    <mergeCell ref="R68:W68"/>
    <mergeCell ref="D74:F74"/>
    <mergeCell ref="K75:L75"/>
    <mergeCell ref="M75:S75"/>
    <mergeCell ref="X65:AF65"/>
    <mergeCell ref="A66:D68"/>
    <mergeCell ref="E66:F68"/>
    <mergeCell ref="G66:G68"/>
    <mergeCell ref="H66:I68"/>
    <mergeCell ref="J66:J68"/>
    <mergeCell ref="K66:L68"/>
    <mergeCell ref="M66:M68"/>
    <mergeCell ref="N66:O68"/>
    <mergeCell ref="P66:P68"/>
    <mergeCell ref="A69:AF71"/>
    <mergeCell ref="A62:S62"/>
    <mergeCell ref="T62:W62"/>
    <mergeCell ref="A65:D65"/>
    <mergeCell ref="E65:G65"/>
    <mergeCell ref="H65:J65"/>
    <mergeCell ref="K65:M65"/>
    <mergeCell ref="N65:P65"/>
    <mergeCell ref="Q65:W65"/>
    <mergeCell ref="A61:F61"/>
    <mergeCell ref="G61:I61"/>
    <mergeCell ref="N61:P61"/>
    <mergeCell ref="T61:W61"/>
    <mergeCell ref="X61:AA61"/>
    <mergeCell ref="AB61:AF61"/>
    <mergeCell ref="A60:F60"/>
    <mergeCell ref="G60:I60"/>
    <mergeCell ref="N60:P60"/>
    <mergeCell ref="T60:W60"/>
    <mergeCell ref="X60:AA60"/>
    <mergeCell ref="AB60:AF60"/>
    <mergeCell ref="A59:F59"/>
    <mergeCell ref="G59:I59"/>
    <mergeCell ref="N59:P59"/>
    <mergeCell ref="T59:W59"/>
    <mergeCell ref="X59:AA59"/>
    <mergeCell ref="AB59:AF59"/>
    <mergeCell ref="A58:F58"/>
    <mergeCell ref="G58:I58"/>
    <mergeCell ref="N58:P58"/>
    <mergeCell ref="T58:W58"/>
    <mergeCell ref="X58:AA58"/>
    <mergeCell ref="AB58:AF58"/>
    <mergeCell ref="A57:F57"/>
    <mergeCell ref="G57:I57"/>
    <mergeCell ref="N57:P57"/>
    <mergeCell ref="T57:W57"/>
    <mergeCell ref="X57:AA57"/>
    <mergeCell ref="AB57:AF57"/>
    <mergeCell ref="A56:F56"/>
    <mergeCell ref="G56:S56"/>
    <mergeCell ref="T56:W56"/>
    <mergeCell ref="X56:AA56"/>
    <mergeCell ref="AB56:AF56"/>
    <mergeCell ref="S48:AF48"/>
    <mergeCell ref="S49:AF49"/>
    <mergeCell ref="E51:F51"/>
    <mergeCell ref="G51:K51"/>
    <mergeCell ref="S51:U51"/>
    <mergeCell ref="AC51:AE51"/>
    <mergeCell ref="A53:Q53"/>
    <mergeCell ref="R53:Y53"/>
    <mergeCell ref="AB34:AE34"/>
    <mergeCell ref="AB35:AE35"/>
    <mergeCell ref="AB36:AE36"/>
    <mergeCell ref="AB37:AE37"/>
    <mergeCell ref="P44:R44"/>
    <mergeCell ref="A47:C47"/>
    <mergeCell ref="H47:J47"/>
    <mergeCell ref="S47:AF47"/>
    <mergeCell ref="AB32:AE32"/>
    <mergeCell ref="E33:F33"/>
    <mergeCell ref="G33:I33"/>
    <mergeCell ref="M33:O33"/>
    <mergeCell ref="P33:T33"/>
    <mergeCell ref="U33:Z33"/>
    <mergeCell ref="AB33:AE33"/>
    <mergeCell ref="A30:C33"/>
    <mergeCell ref="E30:F30"/>
    <mergeCell ref="G30:I30"/>
    <mergeCell ref="M30:O30"/>
    <mergeCell ref="P30:T30"/>
    <mergeCell ref="U30:Z30"/>
    <mergeCell ref="AB30:AE30"/>
    <mergeCell ref="E31:F31"/>
    <mergeCell ref="G31:I31"/>
    <mergeCell ref="M31:O31"/>
    <mergeCell ref="P31:T31"/>
    <mergeCell ref="U31:Z31"/>
    <mergeCell ref="AB31:AE31"/>
    <mergeCell ref="E32:F32"/>
    <mergeCell ref="G32:I32"/>
    <mergeCell ref="M32:O32"/>
    <mergeCell ref="P32:T32"/>
    <mergeCell ref="U32:Z32"/>
    <mergeCell ref="AB27:AE27"/>
    <mergeCell ref="E26:F26"/>
    <mergeCell ref="G26:I26"/>
    <mergeCell ref="M26:O26"/>
    <mergeCell ref="P26:T26"/>
    <mergeCell ref="U26:Z26"/>
    <mergeCell ref="AB26:AE26"/>
    <mergeCell ref="AB28:AE28"/>
    <mergeCell ref="AB29:AE29"/>
    <mergeCell ref="AB24:AE24"/>
    <mergeCell ref="E25:F25"/>
    <mergeCell ref="G25:I25"/>
    <mergeCell ref="M25:O25"/>
    <mergeCell ref="P25:T25"/>
    <mergeCell ref="U25:Z25"/>
    <mergeCell ref="AB25:AE25"/>
    <mergeCell ref="AB22:AE22"/>
    <mergeCell ref="E23:F23"/>
    <mergeCell ref="G23:I23"/>
    <mergeCell ref="M23:O23"/>
    <mergeCell ref="P23:T23"/>
    <mergeCell ref="U23:Z23"/>
    <mergeCell ref="AB23:AE23"/>
    <mergeCell ref="A22:C27"/>
    <mergeCell ref="E22:F22"/>
    <mergeCell ref="G22:I22"/>
    <mergeCell ref="M22:O22"/>
    <mergeCell ref="P22:T22"/>
    <mergeCell ref="U22:Z22"/>
    <mergeCell ref="E24:F24"/>
    <mergeCell ref="G24:I24"/>
    <mergeCell ref="M24:O24"/>
    <mergeCell ref="P24:T24"/>
    <mergeCell ref="U24:Z24"/>
    <mergeCell ref="E27:F27"/>
    <mergeCell ref="G27:I27"/>
    <mergeCell ref="M27:O27"/>
    <mergeCell ref="P27:T27"/>
    <mergeCell ref="U27:Z27"/>
    <mergeCell ref="A13:AF13"/>
    <mergeCell ref="A37:AA37"/>
    <mergeCell ref="W5:AF5"/>
    <mergeCell ref="W6:AF6"/>
    <mergeCell ref="W7:AF7"/>
    <mergeCell ref="A9:AF9"/>
    <mergeCell ref="A16:I16"/>
    <mergeCell ref="J16:M16"/>
    <mergeCell ref="O16:P16"/>
    <mergeCell ref="V16:Y16"/>
    <mergeCell ref="AA16:AB16"/>
    <mergeCell ref="A21:C21"/>
    <mergeCell ref="D21:F21"/>
    <mergeCell ref="G21:L21"/>
    <mergeCell ref="M21:O21"/>
    <mergeCell ref="P21:T21"/>
    <mergeCell ref="U21:Z21"/>
    <mergeCell ref="AD16:AE16"/>
    <mergeCell ref="A17:I17"/>
    <mergeCell ref="J17:AF17"/>
    <mergeCell ref="A18:I18"/>
    <mergeCell ref="J18:U18"/>
    <mergeCell ref="V18:X18"/>
    <mergeCell ref="Y18:AF18"/>
  </mergeCells>
  <phoneticPr fontId="5"/>
  <conditionalFormatting sqref="P22:T27">
    <cfRule type="expression" dxfId="15" priority="15">
      <formula>$M22="支給"</formula>
    </cfRule>
  </conditionalFormatting>
  <conditionalFormatting sqref="P30:T33">
    <cfRule type="expression" dxfId="14" priority="14">
      <formula>$M30="支給"</formula>
    </cfRule>
  </conditionalFormatting>
  <conditionalFormatting sqref="A60:A61 G58:G61 Q58:S61">
    <cfRule type="expression" dxfId="13" priority="13">
      <formula>$K$53="通年一括払い"</formula>
    </cfRule>
  </conditionalFormatting>
  <conditionalFormatting sqref="J58:M61">
    <cfRule type="expression" dxfId="12" priority="12">
      <formula>$K$53="通年一括払い"</formula>
    </cfRule>
  </conditionalFormatting>
  <conditionalFormatting sqref="N58:N61">
    <cfRule type="expression" dxfId="11" priority="11">
      <formula>$K$53="通年一括払い"</formula>
    </cfRule>
  </conditionalFormatting>
  <conditionalFormatting sqref="K67">
    <cfRule type="expression" dxfId="10" priority="10" stopIfTrue="1">
      <formula>K41+K67&gt;2500000</formula>
    </cfRule>
  </conditionalFormatting>
  <conditionalFormatting sqref="K66">
    <cfRule type="expression" dxfId="9" priority="16" stopIfTrue="1">
      <formula>K39+K66&gt;2500000</formula>
    </cfRule>
  </conditionalFormatting>
  <conditionalFormatting sqref="A82">
    <cfRule type="expression" dxfId="8" priority="9">
      <formula>OR($T$80="",$T$80="確定")</formula>
    </cfRule>
  </conditionalFormatting>
  <conditionalFormatting sqref="X57:X58">
    <cfRule type="cellIs" dxfId="7" priority="8" operator="equal">
      <formula>"確定"</formula>
    </cfRule>
  </conditionalFormatting>
  <conditionalFormatting sqref="X59">
    <cfRule type="cellIs" dxfId="6" priority="7" operator="equal">
      <formula>"確定"</formula>
    </cfRule>
  </conditionalFormatting>
  <conditionalFormatting sqref="X60">
    <cfRule type="cellIs" dxfId="5" priority="6" operator="equal">
      <formula>"確定"</formula>
    </cfRule>
  </conditionalFormatting>
  <conditionalFormatting sqref="X61">
    <cfRule type="cellIs" dxfId="4" priority="5" operator="equal">
      <formula>"確定"</formula>
    </cfRule>
  </conditionalFormatting>
  <conditionalFormatting sqref="A58">
    <cfRule type="expression" dxfId="3" priority="4">
      <formula>$K$53="通年一括払い"</formula>
    </cfRule>
  </conditionalFormatting>
  <conditionalFormatting sqref="A57">
    <cfRule type="expression" dxfId="2" priority="3">
      <formula>$K$53="通年一括払い"</formula>
    </cfRule>
  </conditionalFormatting>
  <conditionalFormatting sqref="E66:F68 H66:I68 K66:L68 N66:O68 Q66:AF68">
    <cfRule type="expression" dxfId="1" priority="2">
      <formula>$A$66="免除等無し"</formula>
    </cfRule>
  </conditionalFormatting>
  <conditionalFormatting sqref="A93">
    <cfRule type="expression" dxfId="0" priority="1">
      <formula>$T$91=""</formula>
    </cfRule>
  </conditionalFormatting>
  <dataValidations count="18">
    <dataValidation type="list" allowBlank="1" showInputMessage="1" showErrorMessage="1" sqref="F112:F117">
      <formula1>"通年一括払い,通年分割払い,学期毎払い,支払なし"</formula1>
    </dataValidation>
    <dataValidation type="list" allowBlank="1" showInputMessage="1" showErrorMessage="1" sqref="M22:O27 M30:O33">
      <formula1>"支給, 返納"</formula1>
    </dataValidation>
    <dataValidation type="list" allowBlank="1" showInputMessage="1" showErrorMessage="1" sqref="P22:T29">
      <formula1>"2020年度分,2021年度分"</formula1>
    </dataValidation>
    <dataValidation type="list" allowBlank="1" showInputMessage="1" showErrorMessage="1" sqref="P30:T33">
      <formula1>"2021年度分"</formula1>
    </dataValidation>
    <dataValidation type="list" allowBlank="1" showInputMessage="1" showErrorMessage="1" sqref="TN65:TO72 ADJ65:ADK72 ANF65:ANG72 AXB65:AXC72 BGX65:BGY72 BQT65:BQU72 CAP65:CAQ72 CKL65:CKM72 CUH65:CUI72 DED65:DEE72 DNZ65:DOA72 DXV65:DXW72 EHR65:EHS72 ERN65:ERO72 FBJ65:FBK72 FLF65:FLG72 FVB65:FVC72 GEX65:GEY72 GOT65:GOU72 GYP65:GYQ72 HIL65:HIM72 HSH65:HSI72 ICD65:ICE72 ILZ65:IMA72 IVV65:IVW72 JFR65:JFS72 JPN65:JPO72 JZJ65:JZK72 KJF65:KJG72 KTB65:KTC72 LCX65:LCY72 LMT65:LMU72 LWP65:LWQ72 MGL65:MGM72 MQH65:MQI72 NAD65:NAE72 NJZ65:NKA72 NTV65:NTW72 ODR65:ODS72 ONN65:ONO72 OXJ65:OXK72 PHF65:PHG72 PRB65:PRC72 QAX65:QAY72 QKT65:QKU72 QUP65:QUQ72 REL65:REM72 ROH65:ROI72 RYD65:RYE72 SHZ65:SIA72 SRV65:SRW72 TBR65:TBS72 TLN65:TLO72 TVJ65:TVK72 UFF65:UFG72 UPB65:UPC72 UYX65:UYY72 VIT65:VIU72 VSP65:VSQ72 WCL65:WCM72 WMH65:WMI72 WWD65:WWE72 JR65:JS72">
      <formula1>"通年一括払い,通年分割払い,学期毎請求払い,支払なし"</formula1>
    </dataValidation>
    <dataValidation type="list" allowBlank="1" showInputMessage="1" showErrorMessage="1" sqref="WVP69:WVP72 JD69:JD72 SZ69:SZ72 ACV69:ACV72 AMR69:AMR72 AWN69:AWN72 BGJ69:BGJ72 BQF69:BQF72 CAB69:CAB72 CJX69:CJX72 CTT69:CTT72 DDP69:DDP72 DNL69:DNL72 DXH69:DXH72 EHD69:EHD72 EQZ69:EQZ72 FAV69:FAV72 FKR69:FKR72 FUN69:FUN72 GEJ69:GEJ72 GOF69:GOF72 GYB69:GYB72 HHX69:HHX72 HRT69:HRT72 IBP69:IBP72 ILL69:ILL72 IVH69:IVH72 JFD69:JFD72 JOZ69:JOZ72 JYV69:JYV72 KIR69:KIR72 KSN69:KSN72 LCJ69:LCJ72 LMF69:LMF72 LWB69:LWB72 MFX69:MFX72 MPT69:MPT72 MZP69:MZP72 NJL69:NJL72 NTH69:NTH72 ODD69:ODD72 OMZ69:OMZ72 OWV69:OWV72 PGR69:PGR72 PQN69:PQN72 QAJ69:QAJ72 QKF69:QKF72 QUB69:QUB72 RDX69:RDX72 RNT69:RNT72 RXP69:RXP72 SHL69:SHL72 SRH69:SRH72 TBD69:TBD72 TKZ69:TKZ72 TUV69:TUV72 UER69:UER72 UON69:UON72 UYJ69:UYJ72 VIF69:VIF72 VSB69:VSB72 WBX69:WBX72 WLT69:WLT72">
      <formula1>"有,無"</formula1>
    </dataValidation>
    <dataValidation type="list" allowBlank="1" showInputMessage="1" showErrorMessage="1" sqref="A47:C47 H47:J47 D74:F74 G57:G61 H57:I57 N57:P57 N58:N61 D78:F78 F89:H89 F87:F88 E87:E89 D87:D88">
      <formula1>"2021,2022"</formula1>
    </dataValidation>
    <dataValidation type="list" allowBlank="1" showInputMessage="1" showErrorMessage="1" sqref="R53">
      <formula1>"1.無条件入学許可書,2.大学のホームページ,3.昨年度の授業料,4.学期授業料の整数倍,5.受講科目数,6.その他"</formula1>
    </dataValidation>
    <dataValidation type="list" allowBlank="1" showInputMessage="1" showErrorMessage="1" sqref="AB57:AB61">
      <formula1>"請求書, 領収書, 請求書兼領収書, 支払い無し根拠, その他"</formula1>
    </dataValidation>
    <dataValidation type="list" allowBlank="1" showInputMessage="1" showErrorMessage="1" sqref="JT65:JV72 TP65:TR72 ADL65:ADN72 ANH65:ANJ72 AXD65:AXF72 BGZ65:BHB72 BQV65:BQX72 CAR65:CAT72 CKN65:CKP72 CUJ65:CUL72 DEF65:DEH72 DOB65:DOD72 DXX65:DXZ72 EHT65:EHV72 ERP65:ERR72 FBL65:FBN72 FLH65:FLJ72 FVD65:FVF72 GEZ65:GFB72 GOV65:GOX72 GYR65:GYT72 HIN65:HIP72 HSJ65:HSL72 ICF65:ICH72 IMB65:IMD72 IVX65:IVZ72 JFT65:JFV72 JPP65:JPR72 JZL65:JZN72 KJH65:KJJ72 KTD65:KTF72 LCZ65:LDB72 LMV65:LMX72 LWR65:LWT72 MGN65:MGP72 MQJ65:MQL72 NAF65:NAH72 NKB65:NKD72 NTX65:NTZ72 ODT65:ODV72 ONP65:ONR72 OXL65:OXN72 PHH65:PHJ72 PRD65:PRF72 QAZ65:QBB72 QKV65:QKX72 QUR65:QUT72 REN65:REP72 ROJ65:ROL72 RYF65:RYH72 SIB65:SID72 SRX65:SRZ72 TBT65:TBV72 TLP65:TLR72 TVL65:TVN72 UFH65:UFJ72 UPD65:UPF72 UYZ65:UZB72 VIV65:VIX72 VSR65:VST72 WCN65:WCP72 WMJ65:WML72 WWF65:WWH72">
      <formula1>"確定,概算"</formula1>
    </dataValidation>
    <dataValidation type="list" allowBlank="1" showInputMessage="1" showErrorMessage="1" sqref="JP65:JQ72 TL65:TM72 ADH65:ADI72 AND65:ANE72 AWZ65:AXA72 BGV65:BGW72 BQR65:BQS72 CAN65:CAO72 CKJ65:CKK72 CUF65:CUG72 DEB65:DEC72 DNX65:DNY72 DXT65:DXU72 EHP65:EHQ72 ERL65:ERM72 FBH65:FBI72 FLD65:FLE72 FUZ65:FVA72 GEV65:GEW72 GOR65:GOS72 GYN65:GYO72 HIJ65:HIK72 HSF65:HSG72 ICB65:ICC72 ILX65:ILY72 IVT65:IVU72 JFP65:JFQ72 JPL65:JPM72 JZH65:JZI72 KJD65:KJE72 KSZ65:KTA72 LCV65:LCW72 LMR65:LMS72 LWN65:LWO72 MGJ65:MGK72 MQF65:MQG72 NAB65:NAC72 NJX65:NJY72 NTT65:NTU72 ODP65:ODQ72 ONL65:ONM72 OXH65:OXI72 PHD65:PHE72 PQZ65:PRA72 QAV65:QAW72 QKR65:QKS72 QUN65:QUO72 REJ65:REK72 ROF65:ROG72 RYB65:RYC72 SHX65:SHY72 SRT65:SRU72 TBP65:TBQ72 TLL65:TLM72 TVH65:TVI72 UFD65:UFE72 UOZ65:UPA72 UYV65:UYW72 VIR65:VIS72 VSN65:VSO72 WCJ65:WCK72 WMF65:WMG72 WWB65:WWC72">
      <formula1>"請求書,請求書・領収書,授業料負担なし証拠"</formula1>
    </dataValidation>
    <dataValidation type="list" allowBlank="1" showInputMessage="1" showErrorMessage="1" sqref="A66:A67">
      <formula1>"免除等無し,全額免除, 一部免除,授業料相当の奨学金有"</formula1>
    </dataValidation>
    <dataValidation type="list" allowBlank="1" showInputMessage="1" showErrorMessage="1" sqref="R66">
      <formula1>"TA又はRA実施, 奨学金受給, その他"</formula1>
    </dataValidation>
    <dataValidation type="list" allowBlank="1" showInputMessage="1" showErrorMessage="1" sqref="R67:W68">
      <formula1>"TA又はRA実施, 奨学金等受給, 履修科目等変更, その他"</formula1>
    </dataValidation>
    <dataValidation type="list" allowBlank="1" showInputMessage="1" showErrorMessage="1" sqref="X57:X61">
      <formula1>"概算, 確定"</formula1>
    </dataValidation>
    <dataValidation type="list" allowBlank="1" showInputMessage="1" showErrorMessage="1" sqref="JQ112:JT118 TM112:TP118 ADI112:ADL118 ANE112:ANH118 AXA112:AXD118 BGW112:BGZ118 BQS112:BQV118 CAO112:CAR118 CKK112:CKN118 CUG112:CUJ118 DEC112:DEF118 DNY112:DOB118 DXU112:DXX118 EHQ112:EHT118 ERM112:ERP118 FBI112:FBL118 FLE112:FLH118 FVA112:FVD118 GEW112:GEZ118 GOS112:GOV118 GYO112:GYR118 HIK112:HIN118 HSG112:HSJ118 ICC112:ICF118 ILY112:IMB118 IVU112:IVX118 JFQ112:JFT118 JPM112:JPP118 JZI112:JZL118 KJE112:KJH118 KTA112:KTD118 LCW112:LCZ118 LMS112:LMV118 LWO112:LWR118 MGK112:MGN118 MQG112:MQJ118 NAC112:NAF118 NJY112:NKB118 NTU112:NTX118 ODQ112:ODT118 ONM112:ONP118 OXI112:OXL118 PHE112:PHH118 PRA112:PRD118 QAW112:QAZ118 QKS112:QKV118 QUO112:QUR118 REK112:REN118 ROG112:ROJ118 RYC112:RYF118 SHY112:SIB118 SRU112:SRX118 TBQ112:TBT118 TLM112:TLP118 TVI112:TVL118 UFE112:UFH118 UPA112:UPD118 UYW112:UYZ118 VIS112:VIV118 VSO112:VSR118 WCK112:WCN118 WMG112:WMJ118 WWC112:WWF118 U118:X118">
      <formula1>"済,今回提出"</formula1>
    </dataValidation>
    <dataValidation type="list" allowBlank="1" showInputMessage="1" showErrorMessage="1" sqref="P44:R44">
      <formula1>"はい,いいえ"</formula1>
    </dataValidation>
    <dataValidation type="textLength" allowBlank="1" showInputMessage="1" showErrorMessage="1" sqref="W5:AF5">
      <formula1>12</formula1>
      <formula2>12</formula2>
    </dataValidation>
  </dataValidations>
  <pageMargins left="0.70866141732283472" right="0.70866141732283472" top="0.74803149606299213" bottom="0.74803149606299213" header="0.31496062992125984" footer="0.31496062992125984"/>
  <pageSetup paperSize="9" scale="97" fitToHeight="5" orientation="portrait" r:id="rId1"/>
  <headerFooter>
    <oddFooter>&amp;C&amp;P／&amp;N</oddFooter>
  </headerFooter>
  <rowBreaks count="2" manualBreakCount="2">
    <brk id="51" max="31" man="1"/>
    <brk id="107" min="4" max="3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為替レート!$B$5:$B$31</xm:f>
          </x14:formula1>
          <xm:sqref>E51:F51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AF29"/>
  <sheetViews>
    <sheetView showGridLines="0" defaultGridColor="0" view="pageBreakPreview" colorId="22" zoomScaleNormal="120" zoomScaleSheetLayoutView="100" workbookViewId="0"/>
  </sheetViews>
  <sheetFormatPr defaultRowHeight="12"/>
  <cols>
    <col min="1" max="14" width="2.625" style="4" customWidth="1"/>
    <col min="15" max="15" width="3.25" style="4" customWidth="1"/>
    <col min="16" max="32" width="2.625" style="4" customWidth="1"/>
    <col min="33" max="16384" width="9" style="16"/>
  </cols>
  <sheetData>
    <row r="1" spans="1:32">
      <c r="A1" s="12"/>
      <c r="B1" s="12"/>
      <c r="C1" s="12"/>
      <c r="D1" s="13"/>
      <c r="E1" s="13"/>
      <c r="F1" s="13"/>
      <c r="G1" s="13"/>
      <c r="H1" s="13"/>
      <c r="I1" s="13"/>
      <c r="J1" s="13"/>
      <c r="K1" s="13"/>
      <c r="L1" s="13"/>
      <c r="M1" s="13"/>
      <c r="N1" s="13"/>
      <c r="O1" s="13"/>
      <c r="P1" s="13"/>
      <c r="Q1" s="13"/>
      <c r="R1" s="13"/>
      <c r="S1" s="13"/>
      <c r="T1" s="13"/>
      <c r="U1" s="13"/>
      <c r="V1" s="13"/>
      <c r="W1" s="13"/>
      <c r="X1" s="13"/>
      <c r="Y1" s="13"/>
      <c r="Z1" s="13"/>
      <c r="AA1" s="13"/>
      <c r="AB1" s="13"/>
      <c r="AC1" s="14"/>
      <c r="AD1" s="122" t="s">
        <v>5</v>
      </c>
      <c r="AE1" s="14"/>
      <c r="AF1" s="13"/>
    </row>
    <row r="2" spans="1:32">
      <c r="A2" s="12"/>
      <c r="B2" s="12"/>
      <c r="C2" s="12"/>
      <c r="D2" s="13"/>
      <c r="E2" s="13"/>
      <c r="F2" s="13"/>
      <c r="G2" s="13"/>
      <c r="H2" s="13"/>
      <c r="I2" s="13"/>
      <c r="J2" s="13"/>
      <c r="K2" s="13"/>
      <c r="L2" s="13"/>
      <c r="M2" s="13"/>
      <c r="N2" s="13"/>
      <c r="O2" s="13"/>
      <c r="P2" s="13"/>
      <c r="Q2" s="13"/>
      <c r="R2" s="13"/>
      <c r="S2" s="13"/>
      <c r="T2" s="13"/>
      <c r="U2" s="13"/>
      <c r="V2" s="13"/>
      <c r="W2" s="13"/>
      <c r="X2" s="13"/>
      <c r="Y2" s="13"/>
      <c r="Z2" s="13"/>
      <c r="AA2" s="13"/>
      <c r="AB2" s="13"/>
      <c r="AC2" s="14"/>
      <c r="AD2" s="122"/>
      <c r="AE2" s="14"/>
      <c r="AF2" s="13"/>
    </row>
    <row r="3" spans="1:32" ht="27.75" customHeight="1">
      <c r="A3" s="420" t="s">
        <v>199</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row>
    <row r="4" spans="1:32" ht="1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row>
    <row r="5" spans="1:32" s="74" customFormat="1" ht="23.25" customHeight="1">
      <c r="A5" s="73" t="s">
        <v>192</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row>
    <row r="6" spans="1:32" ht="15.75" customHeight="1">
      <c r="A6" s="385" t="s">
        <v>194</v>
      </c>
      <c r="B6" s="385"/>
      <c r="C6" s="385"/>
      <c r="D6" s="385"/>
      <c r="E6" s="385"/>
      <c r="F6" s="385"/>
      <c r="G6" s="385"/>
      <c r="H6" s="385"/>
      <c r="I6" s="385"/>
      <c r="J6" s="392"/>
      <c r="K6" s="393"/>
      <c r="L6" s="393"/>
      <c r="M6" s="393"/>
      <c r="N6" s="98" t="s">
        <v>7</v>
      </c>
      <c r="O6" s="393"/>
      <c r="P6" s="393"/>
      <c r="Q6" s="98" t="s">
        <v>19</v>
      </c>
      <c r="R6" s="393"/>
      <c r="S6" s="393"/>
      <c r="T6" s="98" t="s">
        <v>9</v>
      </c>
      <c r="U6" s="378"/>
      <c r="V6" s="378"/>
      <c r="W6" s="20"/>
      <c r="X6" s="95"/>
      <c r="Y6" s="95"/>
      <c r="Z6" s="95"/>
      <c r="AA6" s="95"/>
      <c r="AB6" s="95"/>
      <c r="AC6" s="95"/>
      <c r="AD6" s="95"/>
      <c r="AE6" s="95"/>
      <c r="AF6" s="95"/>
    </row>
    <row r="7" spans="1:32" ht="18.75" customHeight="1">
      <c r="A7" s="385" t="s">
        <v>0</v>
      </c>
      <c r="B7" s="385"/>
      <c r="C7" s="385"/>
      <c r="D7" s="385"/>
      <c r="E7" s="385"/>
      <c r="F7" s="385"/>
      <c r="G7" s="385"/>
      <c r="H7" s="385"/>
      <c r="I7" s="385"/>
      <c r="J7" s="421"/>
      <c r="K7" s="422"/>
      <c r="L7" s="422"/>
      <c r="M7" s="422"/>
      <c r="N7" s="422"/>
      <c r="O7" s="422"/>
      <c r="P7" s="422"/>
      <c r="Q7" s="378" t="s">
        <v>1</v>
      </c>
      <c r="R7" s="378"/>
      <c r="S7" s="378"/>
      <c r="T7" s="378"/>
      <c r="U7" s="378"/>
      <c r="V7" s="423"/>
      <c r="W7" s="423"/>
      <c r="X7" s="423"/>
      <c r="Y7" s="423"/>
      <c r="Z7" s="423"/>
      <c r="AA7" s="423"/>
      <c r="AB7" s="423"/>
      <c r="AC7" s="423"/>
      <c r="AD7" s="423"/>
      <c r="AE7" s="423"/>
      <c r="AF7" s="423"/>
    </row>
    <row r="8" spans="1:32" ht="15.75" customHeight="1">
      <c r="A8" s="385" t="s">
        <v>2</v>
      </c>
      <c r="B8" s="385"/>
      <c r="C8" s="385"/>
      <c r="D8" s="385"/>
      <c r="E8" s="385"/>
      <c r="F8" s="385" t="s">
        <v>191</v>
      </c>
      <c r="G8" s="385" t="s">
        <v>13</v>
      </c>
      <c r="H8" s="385"/>
      <c r="I8" s="385"/>
      <c r="J8" s="386"/>
      <c r="K8" s="387"/>
      <c r="L8" s="387"/>
      <c r="M8" s="387"/>
      <c r="N8" s="387"/>
      <c r="O8" s="387"/>
      <c r="P8" s="387"/>
      <c r="Q8" s="387"/>
      <c r="R8" s="387"/>
      <c r="S8" s="387"/>
      <c r="T8" s="387"/>
      <c r="U8" s="387"/>
      <c r="V8" s="387"/>
      <c r="W8" s="387"/>
      <c r="X8" s="387"/>
      <c r="Y8" s="387"/>
      <c r="Z8" s="387"/>
      <c r="AA8" s="387"/>
      <c r="AB8" s="387"/>
      <c r="AC8" s="387"/>
      <c r="AD8" s="387"/>
      <c r="AE8" s="387"/>
      <c r="AF8" s="388"/>
    </row>
    <row r="9" spans="1:32" ht="15.75" customHeight="1">
      <c r="A9" s="385" t="s">
        <v>23</v>
      </c>
      <c r="B9" s="385"/>
      <c r="C9" s="385"/>
      <c r="D9" s="385"/>
      <c r="E9" s="385"/>
      <c r="F9" s="385"/>
      <c r="G9" s="385"/>
      <c r="H9" s="385"/>
      <c r="I9" s="385"/>
      <c r="J9" s="392"/>
      <c r="K9" s="393"/>
      <c r="L9" s="393"/>
      <c r="M9" s="393"/>
      <c r="N9" s="98" t="s">
        <v>7</v>
      </c>
      <c r="O9" s="393"/>
      <c r="P9" s="393"/>
      <c r="Q9" s="98" t="s">
        <v>19</v>
      </c>
      <c r="R9" s="100"/>
      <c r="S9" s="100" t="s">
        <v>24</v>
      </c>
      <c r="T9" s="20"/>
      <c r="U9" s="20"/>
      <c r="V9" s="393"/>
      <c r="W9" s="393"/>
      <c r="X9" s="393"/>
      <c r="Y9" s="393"/>
      <c r="Z9" s="98" t="s">
        <v>7</v>
      </c>
      <c r="AA9" s="393"/>
      <c r="AB9" s="393"/>
      <c r="AC9" s="98" t="s">
        <v>19</v>
      </c>
      <c r="AD9" s="378"/>
      <c r="AE9" s="378"/>
      <c r="AF9" s="21"/>
    </row>
    <row r="10" spans="1:32" ht="15.75" customHeight="1">
      <c r="A10" s="379" t="s">
        <v>16</v>
      </c>
      <c r="B10" s="380"/>
      <c r="C10" s="380"/>
      <c r="D10" s="380"/>
      <c r="E10" s="380"/>
      <c r="F10" s="380"/>
      <c r="G10" s="380"/>
      <c r="H10" s="380"/>
      <c r="I10" s="381"/>
      <c r="J10" s="382"/>
      <c r="K10" s="383"/>
      <c r="L10" s="383"/>
      <c r="M10" s="383"/>
      <c r="N10" s="383"/>
      <c r="O10" s="383"/>
      <c r="P10" s="383"/>
      <c r="Q10" s="383"/>
      <c r="R10" s="383"/>
      <c r="S10" s="383"/>
      <c r="T10" s="383"/>
      <c r="U10" s="383"/>
      <c r="V10" s="383"/>
      <c r="W10" s="383"/>
      <c r="X10" s="383"/>
      <c r="Y10" s="383"/>
      <c r="Z10" s="383"/>
      <c r="AA10" s="383"/>
      <c r="AB10" s="383"/>
      <c r="AC10" s="383"/>
      <c r="AD10" s="383"/>
      <c r="AE10" s="383"/>
      <c r="AF10" s="384"/>
    </row>
    <row r="11" spans="1:32" ht="15.75" customHeight="1">
      <c r="A11" s="385" t="s">
        <v>17</v>
      </c>
      <c r="B11" s="385"/>
      <c r="C11" s="385"/>
      <c r="D11" s="385"/>
      <c r="E11" s="385"/>
      <c r="F11" s="385"/>
      <c r="G11" s="385"/>
      <c r="H11" s="385"/>
      <c r="I11" s="385"/>
      <c r="J11" s="386"/>
      <c r="K11" s="387"/>
      <c r="L11" s="387"/>
      <c r="M11" s="387"/>
      <c r="N11" s="387"/>
      <c r="O11" s="387"/>
      <c r="P11" s="387"/>
      <c r="Q11" s="387"/>
      <c r="R11" s="387"/>
      <c r="S11" s="387"/>
      <c r="T11" s="387"/>
      <c r="U11" s="388"/>
      <c r="V11" s="385" t="s">
        <v>18</v>
      </c>
      <c r="W11" s="385"/>
      <c r="X11" s="385"/>
      <c r="Y11" s="382"/>
      <c r="Z11" s="383"/>
      <c r="AA11" s="383"/>
      <c r="AB11" s="383"/>
      <c r="AC11" s="383"/>
      <c r="AD11" s="383"/>
      <c r="AE11" s="383"/>
      <c r="AF11" s="384"/>
    </row>
    <row r="12" spans="1:32">
      <c r="A12" s="6"/>
      <c r="E12" s="6"/>
      <c r="F12" s="6"/>
    </row>
    <row r="13" spans="1:32" s="74" customFormat="1" ht="23.25" customHeight="1">
      <c r="A13" s="73" t="s">
        <v>193</v>
      </c>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row>
    <row r="14" spans="1:32" s="131" customFormat="1" ht="12" customHeight="1">
      <c r="A14" s="129"/>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row>
    <row r="15" spans="1:32" s="131" customFormat="1">
      <c r="A15" s="129"/>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row>
    <row r="16" spans="1:32" s="132" customFormat="1"/>
    <row r="17" s="132" customFormat="1"/>
    <row r="18" s="132" customFormat="1"/>
    <row r="19" s="132" customFormat="1"/>
    <row r="20" s="132" customFormat="1"/>
    <row r="21" s="132" customFormat="1"/>
    <row r="22" s="132" customFormat="1"/>
    <row r="23" s="132" customFormat="1"/>
    <row r="24" s="132" customFormat="1"/>
    <row r="25" s="132" customFormat="1"/>
    <row r="26" s="132" customFormat="1"/>
    <row r="27" s="132" customFormat="1"/>
    <row r="28" s="132" customFormat="1"/>
    <row r="29" s="132" customFormat="1"/>
  </sheetData>
  <sheetProtection password="AE49" sheet="1" scenarios="1" formatRows="0" insertRows="0" deleteRows="0"/>
  <mergeCells count="24">
    <mergeCell ref="J7:P7"/>
    <mergeCell ref="Q7:U7"/>
    <mergeCell ref="V7:AF7"/>
    <mergeCell ref="A6:I6"/>
    <mergeCell ref="J6:M6"/>
    <mergeCell ref="O6:P6"/>
    <mergeCell ref="R6:S6"/>
    <mergeCell ref="U6:V6"/>
    <mergeCell ref="A11:I11"/>
    <mergeCell ref="J11:U11"/>
    <mergeCell ref="V11:X11"/>
    <mergeCell ref="Y11:AF11"/>
    <mergeCell ref="A3:AF3"/>
    <mergeCell ref="A9:I9"/>
    <mergeCell ref="J9:M9"/>
    <mergeCell ref="O9:P9"/>
    <mergeCell ref="V9:Y9"/>
    <mergeCell ref="AA9:AB9"/>
    <mergeCell ref="A8:I8"/>
    <mergeCell ref="J8:AF8"/>
    <mergeCell ref="AD9:AE9"/>
    <mergeCell ref="A10:I10"/>
    <mergeCell ref="J10:AF10"/>
    <mergeCell ref="A7:I7"/>
  </mergeCells>
  <phoneticPr fontId="5"/>
  <dataValidations count="1">
    <dataValidation type="textLength" allowBlank="1" showInputMessage="1" showErrorMessage="1" sqref="J7:P7">
      <formula1>12</formula1>
      <formula2>12</formula2>
    </dataValidation>
  </dataValidations>
  <pageMargins left="0.70866141732283472" right="0.70866141732283472" top="0.74803149606299213" bottom="0.74803149606299213" header="0.31496062992125984" footer="0.31496062992125984"/>
  <pageSetup paperSize="9" orientation="portrait"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F33"/>
  <sheetViews>
    <sheetView showGridLines="0" defaultGridColor="0" view="pageBreakPreview" colorId="22" zoomScaleNormal="120" zoomScaleSheetLayoutView="100" workbookViewId="0"/>
  </sheetViews>
  <sheetFormatPr defaultRowHeight="12"/>
  <cols>
    <col min="1" max="14" width="2.625" style="4" customWidth="1"/>
    <col min="15" max="15" width="3.25" style="4" customWidth="1"/>
    <col min="16" max="32" width="2.625" style="4" customWidth="1"/>
    <col min="33" max="16384" width="9" style="16"/>
  </cols>
  <sheetData>
    <row r="1" spans="1:32">
      <c r="A1" s="12"/>
      <c r="B1" s="12"/>
      <c r="C1" s="12"/>
      <c r="D1" s="13"/>
      <c r="E1" s="13"/>
      <c r="F1" s="13"/>
      <c r="G1" s="13"/>
      <c r="H1" s="13"/>
      <c r="I1" s="13"/>
      <c r="J1" s="13"/>
      <c r="K1" s="13"/>
      <c r="L1" s="13"/>
      <c r="M1" s="13"/>
      <c r="N1" s="13"/>
      <c r="O1" s="13"/>
      <c r="P1" s="13"/>
      <c r="Q1" s="13"/>
      <c r="R1" s="13"/>
      <c r="S1" s="13"/>
      <c r="T1" s="13"/>
      <c r="U1" s="13"/>
      <c r="V1" s="13"/>
      <c r="W1" s="13"/>
      <c r="X1" s="13"/>
      <c r="Y1" s="13"/>
      <c r="Z1" s="13"/>
      <c r="AA1" s="13"/>
      <c r="AB1" s="13"/>
      <c r="AC1" s="14"/>
      <c r="AD1" s="15" t="s">
        <v>3</v>
      </c>
      <c r="AE1" s="14"/>
      <c r="AF1" s="13"/>
    </row>
    <row r="2" spans="1:32">
      <c r="A2" s="12"/>
      <c r="B2" s="12"/>
      <c r="C2" s="12"/>
      <c r="D2" s="13"/>
      <c r="E2" s="13"/>
      <c r="F2" s="13"/>
      <c r="G2" s="13"/>
      <c r="H2" s="13"/>
      <c r="I2" s="13"/>
      <c r="J2" s="13"/>
      <c r="K2" s="13"/>
      <c r="L2" s="13"/>
      <c r="M2" s="13"/>
      <c r="N2" s="13"/>
      <c r="O2" s="13"/>
      <c r="P2" s="13"/>
      <c r="Q2" s="13"/>
      <c r="R2" s="13"/>
      <c r="S2" s="13"/>
      <c r="T2" s="13"/>
      <c r="U2" s="13"/>
      <c r="V2" s="13"/>
      <c r="W2" s="13"/>
      <c r="X2" s="13"/>
      <c r="Y2" s="13"/>
      <c r="Z2" s="13"/>
      <c r="AA2" s="13"/>
      <c r="AB2" s="13"/>
      <c r="AC2" s="14"/>
      <c r="AD2" s="15"/>
      <c r="AE2" s="14"/>
      <c r="AF2" s="13"/>
    </row>
    <row r="3" spans="1:32" ht="34.5" customHeight="1">
      <c r="A3" s="420" t="s">
        <v>197</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row>
    <row r="4" spans="1:32" ht="15">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row>
    <row r="5" spans="1:32" s="74" customFormat="1" ht="23.25" customHeight="1">
      <c r="A5" s="73" t="s">
        <v>192</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row>
    <row r="6" spans="1:32" ht="15.75" customHeight="1">
      <c r="A6" s="385" t="s">
        <v>194</v>
      </c>
      <c r="B6" s="385"/>
      <c r="C6" s="385"/>
      <c r="D6" s="385"/>
      <c r="E6" s="385"/>
      <c r="F6" s="385"/>
      <c r="G6" s="385"/>
      <c r="H6" s="385"/>
      <c r="I6" s="385"/>
      <c r="J6" s="392"/>
      <c r="K6" s="393"/>
      <c r="L6" s="393"/>
      <c r="M6" s="393"/>
      <c r="N6" s="128" t="s">
        <v>7</v>
      </c>
      <c r="O6" s="393"/>
      <c r="P6" s="393"/>
      <c r="Q6" s="128" t="s">
        <v>19</v>
      </c>
      <c r="R6" s="393"/>
      <c r="S6" s="393"/>
      <c r="T6" s="128" t="s">
        <v>9</v>
      </c>
      <c r="U6" s="378"/>
      <c r="V6" s="378"/>
      <c r="W6" s="20"/>
      <c r="X6" s="51"/>
      <c r="Y6" s="51"/>
      <c r="Z6" s="51"/>
      <c r="AA6" s="51"/>
      <c r="AB6" s="51"/>
      <c r="AC6" s="51"/>
      <c r="AD6" s="51"/>
      <c r="AE6" s="51"/>
      <c r="AF6" s="51"/>
    </row>
    <row r="7" spans="1:32" ht="18.75" customHeight="1">
      <c r="A7" s="385" t="s">
        <v>0</v>
      </c>
      <c r="B7" s="385"/>
      <c r="C7" s="385"/>
      <c r="D7" s="385"/>
      <c r="E7" s="385"/>
      <c r="F7" s="385"/>
      <c r="G7" s="385"/>
      <c r="H7" s="385"/>
      <c r="I7" s="385"/>
      <c r="J7" s="421"/>
      <c r="K7" s="422"/>
      <c r="L7" s="422"/>
      <c r="M7" s="422"/>
      <c r="N7" s="422"/>
      <c r="O7" s="422"/>
      <c r="P7" s="422"/>
      <c r="Q7" s="378" t="s">
        <v>1</v>
      </c>
      <c r="R7" s="378"/>
      <c r="S7" s="378"/>
      <c r="T7" s="378"/>
      <c r="U7" s="378"/>
      <c r="V7" s="423"/>
      <c r="W7" s="423"/>
      <c r="X7" s="423"/>
      <c r="Y7" s="423"/>
      <c r="Z7" s="423"/>
      <c r="AA7" s="423"/>
      <c r="AB7" s="423"/>
      <c r="AC7" s="423"/>
      <c r="AD7" s="423"/>
      <c r="AE7" s="423"/>
      <c r="AF7" s="423"/>
    </row>
    <row r="8" spans="1:32" ht="15.75" customHeight="1">
      <c r="A8" s="385" t="s">
        <v>2</v>
      </c>
      <c r="B8" s="385"/>
      <c r="C8" s="385"/>
      <c r="D8" s="385"/>
      <c r="E8" s="385"/>
      <c r="F8" s="385" t="s">
        <v>191</v>
      </c>
      <c r="G8" s="385" t="s">
        <v>13</v>
      </c>
      <c r="H8" s="385"/>
      <c r="I8" s="385"/>
      <c r="J8" s="386"/>
      <c r="K8" s="387"/>
      <c r="L8" s="387"/>
      <c r="M8" s="387"/>
      <c r="N8" s="387"/>
      <c r="O8" s="387"/>
      <c r="P8" s="387"/>
      <c r="Q8" s="387"/>
      <c r="R8" s="387"/>
      <c r="S8" s="387"/>
      <c r="T8" s="387"/>
      <c r="U8" s="387"/>
      <c r="V8" s="387"/>
      <c r="W8" s="387"/>
      <c r="X8" s="387"/>
      <c r="Y8" s="387"/>
      <c r="Z8" s="387"/>
      <c r="AA8" s="387"/>
      <c r="AB8" s="387"/>
      <c r="AC8" s="387"/>
      <c r="AD8" s="387"/>
      <c r="AE8" s="387"/>
      <c r="AF8" s="388"/>
    </row>
    <row r="9" spans="1:32" ht="15.75" customHeight="1">
      <c r="A9" s="385" t="s">
        <v>23</v>
      </c>
      <c r="B9" s="385"/>
      <c r="C9" s="385"/>
      <c r="D9" s="385"/>
      <c r="E9" s="385"/>
      <c r="F9" s="385"/>
      <c r="G9" s="385"/>
      <c r="H9" s="385"/>
      <c r="I9" s="385"/>
      <c r="J9" s="392"/>
      <c r="K9" s="393"/>
      <c r="L9" s="393"/>
      <c r="M9" s="393"/>
      <c r="N9" s="128" t="s">
        <v>7</v>
      </c>
      <c r="O9" s="393"/>
      <c r="P9" s="393"/>
      <c r="Q9" s="128" t="s">
        <v>19</v>
      </c>
      <c r="R9" s="100"/>
      <c r="S9" s="100" t="s">
        <v>24</v>
      </c>
      <c r="T9" s="20"/>
      <c r="U9" s="20"/>
      <c r="V9" s="393"/>
      <c r="W9" s="393"/>
      <c r="X9" s="393"/>
      <c r="Y9" s="393"/>
      <c r="Z9" s="128" t="s">
        <v>7</v>
      </c>
      <c r="AA9" s="393"/>
      <c r="AB9" s="393"/>
      <c r="AC9" s="128" t="s">
        <v>19</v>
      </c>
      <c r="AD9" s="378"/>
      <c r="AE9" s="378"/>
      <c r="AF9" s="21"/>
    </row>
    <row r="10" spans="1:32" ht="15.75" customHeight="1">
      <c r="A10" s="379" t="s">
        <v>16</v>
      </c>
      <c r="B10" s="380"/>
      <c r="C10" s="380"/>
      <c r="D10" s="380"/>
      <c r="E10" s="380"/>
      <c r="F10" s="380"/>
      <c r="G10" s="380"/>
      <c r="H10" s="380"/>
      <c r="I10" s="381"/>
      <c r="J10" s="382"/>
      <c r="K10" s="383"/>
      <c r="L10" s="383"/>
      <c r="M10" s="383"/>
      <c r="N10" s="383"/>
      <c r="O10" s="383"/>
      <c r="P10" s="383"/>
      <c r="Q10" s="383"/>
      <c r="R10" s="383"/>
      <c r="S10" s="383"/>
      <c r="T10" s="383"/>
      <c r="U10" s="383"/>
      <c r="V10" s="383"/>
      <c r="W10" s="383"/>
      <c r="X10" s="383"/>
      <c r="Y10" s="383"/>
      <c r="Z10" s="383"/>
      <c r="AA10" s="383"/>
      <c r="AB10" s="383"/>
      <c r="AC10" s="383"/>
      <c r="AD10" s="383"/>
      <c r="AE10" s="383"/>
      <c r="AF10" s="384"/>
    </row>
    <row r="11" spans="1:32" ht="15.75" customHeight="1">
      <c r="A11" s="385" t="s">
        <v>17</v>
      </c>
      <c r="B11" s="385"/>
      <c r="C11" s="385"/>
      <c r="D11" s="385"/>
      <c r="E11" s="385"/>
      <c r="F11" s="385"/>
      <c r="G11" s="385"/>
      <c r="H11" s="385"/>
      <c r="I11" s="385"/>
      <c r="J11" s="386"/>
      <c r="K11" s="387"/>
      <c r="L11" s="387"/>
      <c r="M11" s="387"/>
      <c r="N11" s="387"/>
      <c r="O11" s="387"/>
      <c r="P11" s="387"/>
      <c r="Q11" s="387"/>
      <c r="R11" s="387"/>
      <c r="S11" s="387"/>
      <c r="T11" s="387"/>
      <c r="U11" s="388"/>
      <c r="V11" s="385" t="s">
        <v>18</v>
      </c>
      <c r="W11" s="385"/>
      <c r="X11" s="385"/>
      <c r="Y11" s="382"/>
      <c r="Z11" s="383"/>
      <c r="AA11" s="383"/>
      <c r="AB11" s="383"/>
      <c r="AC11" s="383"/>
      <c r="AD11" s="383"/>
      <c r="AE11" s="383"/>
      <c r="AF11" s="384"/>
    </row>
    <row r="12" spans="1:32">
      <c r="A12" s="6"/>
      <c r="E12" s="6"/>
      <c r="F12" s="6"/>
    </row>
    <row r="13" spans="1:32" s="74" customFormat="1" ht="23.25" customHeight="1">
      <c r="A13" s="73" t="s">
        <v>193</v>
      </c>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row>
    <row r="14" spans="1:32" s="131" customFormat="1" ht="12" customHeight="1">
      <c r="A14" s="129"/>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row>
    <row r="15" spans="1:32" s="131" customFormat="1">
      <c r="A15" s="129"/>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row>
    <row r="16" spans="1:32" s="132" customFormat="1"/>
    <row r="17" s="132" customFormat="1"/>
    <row r="18" s="132" customFormat="1"/>
    <row r="19" s="132" customFormat="1"/>
    <row r="20" s="132" customFormat="1"/>
    <row r="21" s="132" customFormat="1"/>
    <row r="22" s="132" customFormat="1"/>
    <row r="23" s="132" customFormat="1"/>
    <row r="24" s="132" customFormat="1"/>
    <row r="25" s="132" customFormat="1"/>
    <row r="26" s="132" customFormat="1"/>
    <row r="27" s="132" customFormat="1"/>
    <row r="28" s="132" customFormat="1"/>
    <row r="29" s="132" customFormat="1"/>
    <row r="30" s="132" customFormat="1"/>
    <row r="31" s="132" customFormat="1"/>
    <row r="32" s="132" customFormat="1"/>
    <row r="33" s="132" customFormat="1"/>
  </sheetData>
  <sheetProtection password="AE49" sheet="1" scenarios="1" formatRows="0" insertRows="0" deleteRows="0"/>
  <mergeCells count="24">
    <mergeCell ref="A10:I10"/>
    <mergeCell ref="J10:AF10"/>
    <mergeCell ref="A11:I11"/>
    <mergeCell ref="J11:U11"/>
    <mergeCell ref="V11:X11"/>
    <mergeCell ref="Y11:AF11"/>
    <mergeCell ref="AD9:AE9"/>
    <mergeCell ref="A7:I7"/>
    <mergeCell ref="J7:P7"/>
    <mergeCell ref="Q7:U7"/>
    <mergeCell ref="V7:AF7"/>
    <mergeCell ref="A8:I8"/>
    <mergeCell ref="J8:AF8"/>
    <mergeCell ref="A9:I9"/>
    <mergeCell ref="J9:M9"/>
    <mergeCell ref="O9:P9"/>
    <mergeCell ref="V9:Y9"/>
    <mergeCell ref="AA9:AB9"/>
    <mergeCell ref="A3:AF3"/>
    <mergeCell ref="A6:I6"/>
    <mergeCell ref="J6:M6"/>
    <mergeCell ref="O6:P6"/>
    <mergeCell ref="R6:S6"/>
    <mergeCell ref="U6:V6"/>
  </mergeCells>
  <phoneticPr fontId="5"/>
  <dataValidations count="1">
    <dataValidation type="textLength" allowBlank="1" showInputMessage="1" showErrorMessage="1" sqref="J7:P7">
      <formula1>12</formula1>
      <formula2>12</formula2>
    </dataValidation>
  </dataValidations>
  <pageMargins left="0.70866141732283472" right="0.70866141732283472" top="0.74803149606299213" bottom="0.74803149606299213" header="0.31496062992125984" footer="0.31496062992125984"/>
  <pageSetup paperSize="9" orientation="portrait"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AF30"/>
  <sheetViews>
    <sheetView showGridLines="0" defaultGridColor="0" view="pageBreakPreview" colorId="22" zoomScaleNormal="120" zoomScaleSheetLayoutView="100" workbookViewId="0"/>
  </sheetViews>
  <sheetFormatPr defaultRowHeight="12"/>
  <cols>
    <col min="1" max="14" width="2.625" style="4" customWidth="1"/>
    <col min="15" max="15" width="3.25" style="4" customWidth="1"/>
    <col min="16" max="32" width="2.625" style="4" customWidth="1"/>
    <col min="33" max="16384" width="9" style="16"/>
  </cols>
  <sheetData>
    <row r="1" spans="1:32">
      <c r="A1" s="12"/>
      <c r="B1" s="12"/>
      <c r="C1" s="12"/>
      <c r="D1" s="13"/>
      <c r="E1" s="13"/>
      <c r="F1" s="13"/>
      <c r="G1" s="13"/>
      <c r="H1" s="13"/>
      <c r="I1" s="13"/>
      <c r="J1" s="13"/>
      <c r="K1" s="13"/>
      <c r="L1" s="13"/>
      <c r="M1" s="13"/>
      <c r="N1" s="13"/>
      <c r="O1" s="13"/>
      <c r="P1" s="13"/>
      <c r="Q1" s="13"/>
      <c r="R1" s="13"/>
      <c r="S1" s="13"/>
      <c r="T1" s="13"/>
      <c r="U1" s="13"/>
      <c r="V1" s="13"/>
      <c r="W1" s="13"/>
      <c r="X1" s="13"/>
      <c r="Y1" s="13"/>
      <c r="Z1" s="13"/>
      <c r="AA1" s="13"/>
      <c r="AB1" s="13"/>
      <c r="AC1" s="14"/>
      <c r="AD1" s="15" t="s">
        <v>196</v>
      </c>
      <c r="AE1" s="14"/>
      <c r="AF1" s="13"/>
    </row>
    <row r="2" spans="1:32">
      <c r="A2" s="12"/>
      <c r="B2" s="12"/>
      <c r="C2" s="12"/>
      <c r="D2" s="13"/>
      <c r="E2" s="13"/>
      <c r="F2" s="13"/>
      <c r="G2" s="13"/>
      <c r="H2" s="13"/>
      <c r="I2" s="13"/>
      <c r="J2" s="13"/>
      <c r="K2" s="13"/>
      <c r="L2" s="13"/>
      <c r="M2" s="13"/>
      <c r="N2" s="13"/>
      <c r="O2" s="13"/>
      <c r="P2" s="13"/>
      <c r="Q2" s="13"/>
      <c r="R2" s="13"/>
      <c r="S2" s="13"/>
      <c r="T2" s="13"/>
      <c r="U2" s="13"/>
      <c r="V2" s="13"/>
      <c r="W2" s="13"/>
      <c r="X2" s="13"/>
      <c r="Y2" s="13"/>
      <c r="Z2" s="13"/>
      <c r="AA2" s="13"/>
      <c r="AB2" s="13"/>
      <c r="AC2" s="14"/>
      <c r="AD2" s="15"/>
      <c r="AE2" s="14"/>
      <c r="AF2" s="13"/>
    </row>
    <row r="3" spans="1:32" ht="24">
      <c r="A3" s="420" t="s">
        <v>195</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row>
    <row r="4" spans="1:32" ht="15">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row>
    <row r="5" spans="1:32" s="74" customFormat="1" ht="23.25" customHeight="1">
      <c r="A5" s="73" t="s">
        <v>192</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row>
    <row r="6" spans="1:32" ht="15.75" customHeight="1">
      <c r="A6" s="385" t="s">
        <v>194</v>
      </c>
      <c r="B6" s="385"/>
      <c r="C6" s="385"/>
      <c r="D6" s="385"/>
      <c r="E6" s="385"/>
      <c r="F6" s="385"/>
      <c r="G6" s="385"/>
      <c r="H6" s="385"/>
      <c r="I6" s="385"/>
      <c r="J6" s="392"/>
      <c r="K6" s="393"/>
      <c r="L6" s="393"/>
      <c r="M6" s="393"/>
      <c r="N6" s="128" t="s">
        <v>7</v>
      </c>
      <c r="O6" s="393"/>
      <c r="P6" s="393"/>
      <c r="Q6" s="128" t="s">
        <v>19</v>
      </c>
      <c r="R6" s="393"/>
      <c r="S6" s="393"/>
      <c r="T6" s="128" t="s">
        <v>9</v>
      </c>
      <c r="U6" s="378"/>
      <c r="V6" s="378"/>
      <c r="W6" s="20"/>
      <c r="X6" s="51"/>
      <c r="Y6" s="51"/>
      <c r="Z6" s="51"/>
      <c r="AA6" s="51"/>
      <c r="AB6" s="51"/>
      <c r="AC6" s="51"/>
      <c r="AD6" s="51"/>
      <c r="AE6" s="51"/>
      <c r="AF6" s="51"/>
    </row>
    <row r="7" spans="1:32" ht="18.75" customHeight="1">
      <c r="A7" s="385" t="s">
        <v>0</v>
      </c>
      <c r="B7" s="385"/>
      <c r="C7" s="385"/>
      <c r="D7" s="385"/>
      <c r="E7" s="385"/>
      <c r="F7" s="385"/>
      <c r="G7" s="385"/>
      <c r="H7" s="385"/>
      <c r="I7" s="385"/>
      <c r="J7" s="421"/>
      <c r="K7" s="422"/>
      <c r="L7" s="422"/>
      <c r="M7" s="422"/>
      <c r="N7" s="422"/>
      <c r="O7" s="422"/>
      <c r="P7" s="422"/>
      <c r="Q7" s="378" t="s">
        <v>1</v>
      </c>
      <c r="R7" s="378"/>
      <c r="S7" s="378"/>
      <c r="T7" s="378"/>
      <c r="U7" s="378"/>
      <c r="V7" s="423"/>
      <c r="W7" s="423"/>
      <c r="X7" s="423"/>
      <c r="Y7" s="423"/>
      <c r="Z7" s="423"/>
      <c r="AA7" s="423"/>
      <c r="AB7" s="423"/>
      <c r="AC7" s="423"/>
      <c r="AD7" s="423"/>
      <c r="AE7" s="423"/>
      <c r="AF7" s="423"/>
    </row>
    <row r="8" spans="1:32" ht="15.75" customHeight="1">
      <c r="A8" s="385" t="s">
        <v>2</v>
      </c>
      <c r="B8" s="385"/>
      <c r="C8" s="385"/>
      <c r="D8" s="385"/>
      <c r="E8" s="385"/>
      <c r="F8" s="385" t="s">
        <v>191</v>
      </c>
      <c r="G8" s="385" t="s">
        <v>13</v>
      </c>
      <c r="H8" s="385"/>
      <c r="I8" s="385"/>
      <c r="J8" s="386"/>
      <c r="K8" s="387"/>
      <c r="L8" s="387"/>
      <c r="M8" s="387"/>
      <c r="N8" s="387"/>
      <c r="O8" s="387"/>
      <c r="P8" s="387"/>
      <c r="Q8" s="387"/>
      <c r="R8" s="387"/>
      <c r="S8" s="387"/>
      <c r="T8" s="387"/>
      <c r="U8" s="387"/>
      <c r="V8" s="387"/>
      <c r="W8" s="387"/>
      <c r="X8" s="387"/>
      <c r="Y8" s="387"/>
      <c r="Z8" s="387"/>
      <c r="AA8" s="387"/>
      <c r="AB8" s="387"/>
      <c r="AC8" s="387"/>
      <c r="AD8" s="387"/>
      <c r="AE8" s="387"/>
      <c r="AF8" s="388"/>
    </row>
    <row r="9" spans="1:32" ht="15.75" customHeight="1">
      <c r="A9" s="385" t="s">
        <v>23</v>
      </c>
      <c r="B9" s="385"/>
      <c r="C9" s="385"/>
      <c r="D9" s="385"/>
      <c r="E9" s="385"/>
      <c r="F9" s="385"/>
      <c r="G9" s="385"/>
      <c r="H9" s="385"/>
      <c r="I9" s="385"/>
      <c r="J9" s="392"/>
      <c r="K9" s="393"/>
      <c r="L9" s="393"/>
      <c r="M9" s="393"/>
      <c r="N9" s="128" t="s">
        <v>7</v>
      </c>
      <c r="O9" s="393"/>
      <c r="P9" s="393"/>
      <c r="Q9" s="128" t="s">
        <v>19</v>
      </c>
      <c r="R9" s="100"/>
      <c r="S9" s="100" t="s">
        <v>24</v>
      </c>
      <c r="T9" s="20"/>
      <c r="U9" s="20"/>
      <c r="V9" s="393"/>
      <c r="W9" s="393"/>
      <c r="X9" s="393"/>
      <c r="Y9" s="393"/>
      <c r="Z9" s="128" t="s">
        <v>7</v>
      </c>
      <c r="AA9" s="393"/>
      <c r="AB9" s="393"/>
      <c r="AC9" s="128" t="s">
        <v>19</v>
      </c>
      <c r="AD9" s="378"/>
      <c r="AE9" s="378"/>
      <c r="AF9" s="21"/>
    </row>
    <row r="10" spans="1:32" ht="15.75" customHeight="1">
      <c r="A10" s="379" t="s">
        <v>16</v>
      </c>
      <c r="B10" s="380"/>
      <c r="C10" s="380"/>
      <c r="D10" s="380"/>
      <c r="E10" s="380"/>
      <c r="F10" s="380"/>
      <c r="G10" s="380"/>
      <c r="H10" s="380"/>
      <c r="I10" s="381"/>
      <c r="J10" s="382"/>
      <c r="K10" s="383"/>
      <c r="L10" s="383"/>
      <c r="M10" s="383"/>
      <c r="N10" s="383"/>
      <c r="O10" s="383"/>
      <c r="P10" s="383"/>
      <c r="Q10" s="383"/>
      <c r="R10" s="383"/>
      <c r="S10" s="383"/>
      <c r="T10" s="383"/>
      <c r="U10" s="383"/>
      <c r="V10" s="383"/>
      <c r="W10" s="383"/>
      <c r="X10" s="383"/>
      <c r="Y10" s="383"/>
      <c r="Z10" s="383"/>
      <c r="AA10" s="383"/>
      <c r="AB10" s="383"/>
      <c r="AC10" s="383"/>
      <c r="AD10" s="383"/>
      <c r="AE10" s="383"/>
      <c r="AF10" s="384"/>
    </row>
    <row r="11" spans="1:32" ht="15.75" customHeight="1">
      <c r="A11" s="385" t="s">
        <v>17</v>
      </c>
      <c r="B11" s="385"/>
      <c r="C11" s="385"/>
      <c r="D11" s="385"/>
      <c r="E11" s="385"/>
      <c r="F11" s="385"/>
      <c r="G11" s="385"/>
      <c r="H11" s="385"/>
      <c r="I11" s="385"/>
      <c r="J11" s="386"/>
      <c r="K11" s="387"/>
      <c r="L11" s="387"/>
      <c r="M11" s="387"/>
      <c r="N11" s="387"/>
      <c r="O11" s="387"/>
      <c r="P11" s="387"/>
      <c r="Q11" s="387"/>
      <c r="R11" s="387"/>
      <c r="S11" s="387"/>
      <c r="T11" s="387"/>
      <c r="U11" s="388"/>
      <c r="V11" s="385" t="s">
        <v>18</v>
      </c>
      <c r="W11" s="385"/>
      <c r="X11" s="385"/>
      <c r="Y11" s="382"/>
      <c r="Z11" s="383"/>
      <c r="AA11" s="383"/>
      <c r="AB11" s="383"/>
      <c r="AC11" s="383"/>
      <c r="AD11" s="383"/>
      <c r="AE11" s="383"/>
      <c r="AF11" s="384"/>
    </row>
    <row r="12" spans="1:32">
      <c r="A12" s="6"/>
      <c r="E12" s="6"/>
      <c r="F12" s="6"/>
    </row>
    <row r="13" spans="1:32" s="74" customFormat="1" ht="23.25" customHeight="1">
      <c r="A13" s="73" t="s">
        <v>193</v>
      </c>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row>
    <row r="14" spans="1:32" s="131" customFormat="1" ht="12" customHeight="1">
      <c r="A14" s="129"/>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row>
    <row r="15" spans="1:32" s="131" customFormat="1">
      <c r="A15" s="129"/>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row>
    <row r="16" spans="1:32" s="132" customFormat="1"/>
    <row r="17" s="132" customFormat="1"/>
    <row r="18" s="132" customFormat="1"/>
    <row r="19" s="132" customFormat="1"/>
    <row r="20" s="132" customFormat="1"/>
    <row r="21" s="132" customFormat="1"/>
    <row r="22" s="132" customFormat="1"/>
    <row r="23" s="132" customFormat="1"/>
    <row r="24" s="132" customFormat="1"/>
    <row r="25" s="132" customFormat="1"/>
    <row r="26" s="132" customFormat="1"/>
    <row r="27" s="132" customFormat="1"/>
    <row r="28" s="132" customFormat="1"/>
    <row r="29" s="132" customFormat="1"/>
    <row r="30" s="132" customFormat="1"/>
  </sheetData>
  <sheetProtection password="AE49" sheet="1" scenarios="1" formatRows="0" insertRows="0" deleteRows="0"/>
  <mergeCells count="24">
    <mergeCell ref="A10:I10"/>
    <mergeCell ref="J10:AF10"/>
    <mergeCell ref="A11:I11"/>
    <mergeCell ref="J11:U11"/>
    <mergeCell ref="V11:X11"/>
    <mergeCell ref="Y11:AF11"/>
    <mergeCell ref="AD9:AE9"/>
    <mergeCell ref="A7:I7"/>
    <mergeCell ref="J7:P7"/>
    <mergeCell ref="Q7:U7"/>
    <mergeCell ref="V7:AF7"/>
    <mergeCell ref="A8:I8"/>
    <mergeCell ref="J8:AF8"/>
    <mergeCell ref="A9:I9"/>
    <mergeCell ref="J9:M9"/>
    <mergeCell ref="O9:P9"/>
    <mergeCell ref="V9:Y9"/>
    <mergeCell ref="AA9:AB9"/>
    <mergeCell ref="A3:AF3"/>
    <mergeCell ref="A6:I6"/>
    <mergeCell ref="J6:M6"/>
    <mergeCell ref="O6:P6"/>
    <mergeCell ref="R6:S6"/>
    <mergeCell ref="U6:V6"/>
  </mergeCells>
  <phoneticPr fontId="5"/>
  <dataValidations count="1">
    <dataValidation type="textLength" allowBlank="1" showInputMessage="1" showErrorMessage="1" sqref="J7:P7">
      <formula1>12</formula1>
      <formula2>12</formula2>
    </dataValidation>
  </dataValidations>
  <pageMargins left="0.70866141732283472" right="0.70866141732283472" top="0.74803149606299213" bottom="0.74803149606299213" header="0.31496062992125984" footer="0.31496062992125984"/>
  <pageSetup paperSize="9" orientation="portrait"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14</vt:i4>
      </vt:variant>
    </vt:vector>
  </HeadingPairs>
  <TitlesOfParts>
    <vt:vector size="21" baseType="lpstr">
      <vt:lpstr>為替レート</vt:lpstr>
      <vt:lpstr>様式4-1 (記入例)授業料申請</vt:lpstr>
      <vt:lpstr>様式4-1 (記入例)確定後の変更</vt:lpstr>
      <vt:lpstr>様式4-1 </vt:lpstr>
      <vt:lpstr>様式4-2</vt:lpstr>
      <vt:lpstr>様式4-3</vt:lpstr>
      <vt:lpstr>様式4-4</vt:lpstr>
      <vt:lpstr>為替レート!_Toc66734083</vt:lpstr>
      <vt:lpstr>為替レート!Print_Area</vt:lpstr>
      <vt:lpstr>'様式4-1 '!Print_Area</vt:lpstr>
      <vt:lpstr>'様式4-1 (記入例)確定後の変更'!Print_Area</vt:lpstr>
      <vt:lpstr>'様式4-1 (記入例)授業料申請'!Print_Area</vt:lpstr>
      <vt:lpstr>'様式4-2'!Print_Area</vt:lpstr>
      <vt:lpstr>'様式4-3'!Print_Area</vt:lpstr>
      <vt:lpstr>'様式4-4'!Print_Area</vt:lpstr>
      <vt:lpstr>'様式4-1 '!Print_Titles</vt:lpstr>
      <vt:lpstr>'様式4-1 (記入例)確定後の変更'!Print_Titles</vt:lpstr>
      <vt:lpstr>'様式4-1 (記入例)授業料申請'!Print_Titles</vt:lpstr>
      <vt:lpstr>'様式4-2'!Print_Titles</vt:lpstr>
      <vt:lpstr>'様式4-3'!Print_Titles</vt:lpstr>
      <vt:lpstr>'様式4-4'!Print_Titles</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海外留学支援制度（大学院学位取得型）授業料支給申請書</dc:title>
  <dc:creator>JASSO</dc:creator>
  <cp:lastModifiedBy>独立行政法人　日本学生支援機構</cp:lastModifiedBy>
  <cp:lastPrinted>2021-05-07T08:55:37Z</cp:lastPrinted>
  <dcterms:created xsi:type="dcterms:W3CDTF">2005-10-20T01:41:14Z</dcterms:created>
  <dcterms:modified xsi:type="dcterms:W3CDTF">2021-05-20T00:24:01Z</dcterms:modified>
</cp:coreProperties>
</file>