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30.0.12\学生生活部\○総務企画係\3.学割証業務\R7年度学割証\3.使用状況調査\4 HP・提出フォーム\HP\★HP掲載用\調書様式\(20250929)修正版\"/>
    </mc:Choice>
  </mc:AlternateContent>
  <workbookProtection workbookAlgorithmName="SHA-512" workbookHashValue="K5XXuGcgRV4A7O8zSwgCq7HnQpOQSUWOV4/EvkSpwVVW9zA0y0vp9DVyb5OYU/a7TFRbPykCcnMJzn4HlMpwlA==" workbookSaltValue="E+sbdwdE+svfsEPVhoPwkQ==" workbookSpinCount="100000" lockStructure="1"/>
  <bookViews>
    <workbookView xWindow="0" yWindow="0" windowWidth="15810" windowHeight="11280"/>
  </bookViews>
  <sheets>
    <sheet name="附属校用" sheetId="16" r:id="rId1"/>
  </sheets>
  <definedNames>
    <definedName name="_xlnm.Print_Area" localSheetId="0">附属校用!$A$1:$P$42</definedName>
    <definedName name="国立大学">#REF!</definedName>
    <definedName name="大学">#REF!</definedName>
  </definedNames>
  <calcPr calcId="162913"/>
</workbook>
</file>

<file path=xl/calcChain.xml><?xml version="1.0" encoding="utf-8"?>
<calcChain xmlns="http://schemas.openxmlformats.org/spreadsheetml/2006/main">
  <c r="N19" i="16" l="1"/>
  <c r="H23" i="16" l="1"/>
  <c r="H25" i="16" s="1"/>
  <c r="H45" i="16" l="1"/>
  <c r="I45" i="16"/>
  <c r="J45" i="16"/>
  <c r="K45" i="16"/>
  <c r="L45" i="16"/>
  <c r="M45" i="16"/>
  <c r="N45" i="16"/>
  <c r="G45" i="16"/>
  <c r="C45" i="16"/>
  <c r="AJ45" i="16" l="1"/>
  <c r="AI45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F45" i="16"/>
  <c r="E45" i="16"/>
  <c r="D45" i="16"/>
  <c r="N21" i="16"/>
  <c r="N20" i="16"/>
  <c r="H32" i="16" s="1"/>
  <c r="H13" i="16"/>
  <c r="H30" i="16" s="1"/>
  <c r="H33" i="16" l="1"/>
  <c r="H35" i="16" s="1"/>
  <c r="AK45" i="16"/>
  <c r="AL45" i="16" s="1"/>
  <c r="L15" i="16"/>
</calcChain>
</file>

<file path=xl/sharedStrings.xml><?xml version="1.0" encoding="utf-8"?>
<sst xmlns="http://schemas.openxmlformats.org/spreadsheetml/2006/main" count="55" uniqueCount="45">
  <si>
    <t>枚</t>
    <rPh sb="0" eb="1">
      <t>マイ</t>
    </rPh>
    <phoneticPr fontId="3"/>
  </si>
  <si>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</si>
  <si>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</si>
  <si>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</si>
  <si>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</si>
  <si>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</si>
  <si>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○備考</t>
    <rPh sb="1" eb="3">
      <t>ビコウ</t>
    </rPh>
    <phoneticPr fontId="3"/>
  </si>
  <si>
    <t>廃紙</t>
    <rPh sb="0" eb="2">
      <t>ハイシ</t>
    </rPh>
    <phoneticPr fontId="3"/>
  </si>
  <si>
    <t>正課外
教育活動</t>
    <rPh sb="0" eb="2">
      <t>セイカ</t>
    </rPh>
    <rPh sb="2" eb="3">
      <t>ガイ</t>
    </rPh>
    <rPh sb="4" eb="6">
      <t>キョウイク</t>
    </rPh>
    <rPh sb="6" eb="8">
      <t>カツドウ</t>
    </rPh>
    <phoneticPr fontId="3"/>
  </si>
  <si>
    <t>保護者
旅行随伴</t>
    <rPh sb="0" eb="3">
      <t>ホゴシャ</t>
    </rPh>
    <rPh sb="4" eb="6">
      <t>リョコウ</t>
    </rPh>
    <rPh sb="6" eb="8">
      <t>ズイハン</t>
    </rPh>
    <phoneticPr fontId="3"/>
  </si>
  <si>
    <t>課程</t>
    <rPh sb="0" eb="2">
      <t>カテイ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</si>
  <si>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</si>
  <si>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取扱部局名</t>
    <rPh sb="0" eb="2">
      <t>トリアツカイ</t>
    </rPh>
    <rPh sb="2" eb="4">
      <t>ブキョク</t>
    </rPh>
    <rPh sb="4" eb="5">
      <t>メイ</t>
    </rPh>
    <phoneticPr fontId="3"/>
  </si>
  <si>
    <t>合計</t>
    <rPh sb="0" eb="2">
      <t>ゴウケイ</t>
    </rPh>
    <phoneticPr fontId="3"/>
  </si>
  <si>
    <t>名</t>
    <rPh sb="0" eb="1">
      <t>メイ</t>
    </rPh>
    <phoneticPr fontId="3"/>
  </si>
  <si>
    <t>①令和７年度受入枚数計</t>
    <rPh sb="1" eb="3">
      <t>レイワ</t>
    </rPh>
    <rPh sb="4" eb="6">
      <t>ネンド</t>
    </rPh>
    <rPh sb="6" eb="10">
      <t>ウケイレマイスウ</t>
    </rPh>
    <rPh sb="10" eb="11">
      <t>ケイ</t>
    </rPh>
    <phoneticPr fontId="3"/>
  </si>
  <si>
    <t>3. 令和８年度（令和８年５月１日～令和９年４月３０日）の使用見込枚数</t>
    <rPh sb="3" eb="5">
      <t>レイワ</t>
    </rPh>
    <rPh sb="6" eb="8">
      <t>ネンド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rPh sb="29" eb="33">
      <t>シヨウミコ</t>
    </rPh>
    <rPh sb="33" eb="35">
      <t>マイスウ</t>
    </rPh>
    <phoneticPr fontId="3"/>
  </si>
  <si>
    <t>令和８年度配付予定枚数</t>
    <rPh sb="0" eb="2">
      <t>レイワ</t>
    </rPh>
    <rPh sb="3" eb="5">
      <t>ネンド</t>
    </rPh>
    <rPh sb="5" eb="7">
      <t>ハイフ</t>
    </rPh>
    <rPh sb="7" eb="9">
      <t>ヨテイ</t>
    </rPh>
    <rPh sb="9" eb="11">
      <t>マイスウ</t>
    </rPh>
    <phoneticPr fontId="3"/>
  </si>
  <si>
    <t>⑤令和８年度への繰越予定枚数</t>
    <phoneticPr fontId="3"/>
  </si>
  <si>
    <t>（④×⑥）</t>
    <phoneticPr fontId="3"/>
  </si>
  <si>
    <t>⑦令和８年度使用見込枚数　</t>
    <rPh sb="1" eb="3">
      <t>レイワ</t>
    </rPh>
    <rPh sb="4" eb="6">
      <t>ネンド</t>
    </rPh>
    <rPh sb="6" eb="8">
      <t>シヨウ</t>
    </rPh>
    <rPh sb="8" eb="10">
      <t>ミコ</t>
    </rPh>
    <rPh sb="10" eb="12">
      <t>マイスウ</t>
    </rPh>
    <phoneticPr fontId="3"/>
  </si>
  <si>
    <t>（①－②）</t>
    <phoneticPr fontId="3"/>
  </si>
  <si>
    <t>⑧差引不足枚数</t>
    <rPh sb="1" eb="3">
      <t>サシヒキ</t>
    </rPh>
    <rPh sb="3" eb="5">
      <t>フソク</t>
    </rPh>
    <rPh sb="5" eb="7">
      <t>マイスウ</t>
    </rPh>
    <phoneticPr fontId="3"/>
  </si>
  <si>
    <t>（⑦－⑤）</t>
    <phoneticPr fontId="3"/>
  </si>
  <si>
    <t>④１人あたり使用見込枚数</t>
    <rPh sb="2" eb="3">
      <t>ニン</t>
    </rPh>
    <rPh sb="6" eb="8">
      <t>シヨウ</t>
    </rPh>
    <rPh sb="8" eb="10">
      <t>ミコ</t>
    </rPh>
    <rPh sb="10" eb="12">
      <t>マイスウ</t>
    </rPh>
    <phoneticPr fontId="3"/>
  </si>
  <si>
    <t>（（②－廃紙）÷③）</t>
    <rPh sb="4" eb="6">
      <t>ハイシ</t>
    </rPh>
    <phoneticPr fontId="3"/>
  </si>
  <si>
    <t>②令和７年度使用見込枚数計</t>
    <rPh sb="1" eb="3">
      <t>レイワ</t>
    </rPh>
    <rPh sb="4" eb="6">
      <t>ネンド</t>
    </rPh>
    <rPh sb="6" eb="8">
      <t>シヨウ</t>
    </rPh>
    <rPh sb="8" eb="10">
      <t>ミコ</t>
    </rPh>
    <rPh sb="10" eb="12">
      <t>マイスウ</t>
    </rPh>
    <rPh sb="12" eb="13">
      <t>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</si>
  <si>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</si>
  <si>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廃紙理由</t>
    <rPh sb="0" eb="2">
      <t>ハイシ</t>
    </rPh>
    <rPh sb="2" eb="4">
      <t>リユウ</t>
    </rPh>
    <phoneticPr fontId="3"/>
  </si>
  <si>
    <r>
      <t>　令和７年５月１日
～９月３０日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rPh sb="18" eb="20">
      <t>シヨウ</t>
    </rPh>
    <rPh sb="20" eb="21">
      <t>ズ</t>
    </rPh>
    <rPh sb="21" eb="23">
      <t>マイスウ</t>
    </rPh>
    <phoneticPr fontId="3"/>
  </si>
  <si>
    <r>
      <t>　令和７年１０月１日
～令和８年４月３０日
（使用</t>
    </r>
    <r>
      <rPr>
        <b/>
        <sz val="11"/>
        <rFont val="ＭＳ Ｐゴシック"/>
        <family val="3"/>
        <charset val="128"/>
      </rPr>
      <t>見込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rPh sb="23" eb="25">
      <t>シヨウ</t>
    </rPh>
    <rPh sb="25" eb="27">
      <t>ミコ</t>
    </rPh>
    <rPh sb="27" eb="29">
      <t>マイスウ</t>
    </rPh>
    <phoneticPr fontId="3"/>
  </si>
  <si>
    <t>学校コード</t>
    <rPh sb="0" eb="2">
      <t>ガッコウ</t>
    </rPh>
    <phoneticPr fontId="3"/>
  </si>
  <si>
    <t>学校名</t>
    <rPh sb="0" eb="3">
      <t>ガッコウメイ</t>
    </rPh>
    <phoneticPr fontId="3"/>
  </si>
  <si>
    <t>学校種</t>
    <rPh sb="0" eb="3">
      <t>ガッコウシュ</t>
    </rPh>
    <phoneticPr fontId="3"/>
  </si>
  <si>
    <t>1. 令和7年度の学割証受入状況（該当がない場合も空欄にせず「0」を入力してください）</t>
    <rPh sb="3" eb="5">
      <t>レイワ</t>
    </rPh>
    <rPh sb="6" eb="8">
      <t>ネンド</t>
    </rPh>
    <rPh sb="9" eb="12">
      <t>ガクワリショウ</t>
    </rPh>
    <rPh sb="12" eb="14">
      <t>ウケイレ</t>
    </rPh>
    <rPh sb="14" eb="16">
      <t>ジョウキョウ</t>
    </rPh>
    <rPh sb="17" eb="19">
      <t>ガイトウ</t>
    </rPh>
    <rPh sb="22" eb="24">
      <t>バアイ</t>
    </rPh>
    <rPh sb="25" eb="27">
      <t>クウラン</t>
    </rPh>
    <rPh sb="34" eb="36">
      <t>ニュウリョク</t>
    </rPh>
    <phoneticPr fontId="3"/>
  </si>
  <si>
    <t>2. 令和７年度使用状況（該当がない場合も空欄にせず「0」を入力してください）</t>
    <rPh sb="3" eb="5">
      <t>レイワ</t>
    </rPh>
    <rPh sb="6" eb="8">
      <t>ネンド</t>
    </rPh>
    <rPh sb="8" eb="12">
      <t>シヨウジョウキョウ</t>
    </rPh>
    <phoneticPr fontId="3"/>
  </si>
  <si>
    <t>※学校コード：文部科学省が各学校に付与する学校コード（13桁）の先頭に「N」又は「T」を付けたもの</t>
    <rPh sb="1" eb="3">
      <t>ガッコウ</t>
    </rPh>
    <rPh sb="17" eb="19">
      <t>フヨ</t>
    </rPh>
    <rPh sb="29" eb="30">
      <t>ケタ</t>
    </rPh>
    <phoneticPr fontId="3"/>
  </si>
  <si>
    <t>⑥令和８年度生徒数（令和８年５月１日時点の見込）　</t>
    <rPh sb="10" eb="12">
      <t>レイワ</t>
    </rPh>
    <rPh sb="13" eb="14">
      <t>ネン</t>
    </rPh>
    <rPh sb="15" eb="16">
      <t>ガツ</t>
    </rPh>
    <rPh sb="17" eb="18">
      <t>ニチ</t>
    </rPh>
    <rPh sb="18" eb="20">
      <t>ジテン</t>
    </rPh>
    <phoneticPr fontId="3"/>
  </si>
  <si>
    <t>③令和７年度生徒数（令和７年５月１日時点）</t>
    <rPh sb="1" eb="3">
      <t>レイワ</t>
    </rPh>
    <rPh sb="4" eb="6">
      <t>ネンド</t>
    </rPh>
    <rPh sb="6" eb="9">
      <t>セイトスウ</t>
    </rPh>
    <phoneticPr fontId="3"/>
  </si>
  <si>
    <r>
      <t>　令和６年１０月１日
～令和７年４月３０日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rPh sb="23" eb="25">
      <t>シヨウ</t>
    </rPh>
    <rPh sb="25" eb="26">
      <t>ズ</t>
    </rPh>
    <rPh sb="26" eb="28">
      <t>マイスウ</t>
    </rPh>
    <phoneticPr fontId="3"/>
  </si>
  <si>
    <t>令和７年度に大学から附属学校へ配付した枚数</t>
    <rPh sb="0" eb="2">
      <t>レイワ</t>
    </rPh>
    <rPh sb="3" eb="5">
      <t>ネンド</t>
    </rPh>
    <rPh sb="6" eb="8">
      <t>ダイガク</t>
    </rPh>
    <rPh sb="10" eb="14">
      <t>フゾクガッコウ</t>
    </rPh>
    <rPh sb="15" eb="17">
      <t>ハイフ</t>
    </rPh>
    <rPh sb="19" eb="21">
      <t>マイスウ</t>
    </rPh>
    <phoneticPr fontId="3"/>
  </si>
  <si>
    <t>附属高等学校（含：高等部）</t>
    <rPh sb="0" eb="2">
      <t>フゾク</t>
    </rPh>
    <rPh sb="2" eb="4">
      <t>コウトウ</t>
    </rPh>
    <rPh sb="4" eb="6">
      <t>ガッコウ</t>
    </rPh>
    <rPh sb="7" eb="8">
      <t>フク</t>
    </rPh>
    <rPh sb="9" eb="12">
      <t>コウトウブ</t>
    </rPh>
    <phoneticPr fontId="3"/>
  </si>
  <si>
    <t>附属中学校（含：中等部）</t>
    <rPh sb="0" eb="2">
      <t>フゾク</t>
    </rPh>
    <rPh sb="2" eb="5">
      <t>チュウガッコウ</t>
    </rPh>
    <rPh sb="6" eb="7">
      <t>フク</t>
    </rPh>
    <rPh sb="8" eb="11">
      <t>チュウトウブ</t>
    </rPh>
    <phoneticPr fontId="3"/>
  </si>
  <si>
    <t>その他の教育施設</t>
    <rPh sb="2" eb="3">
      <t>タ</t>
    </rPh>
    <rPh sb="4" eb="6">
      <t>キョウイク</t>
    </rPh>
    <rPh sb="6" eb="8">
      <t>シセツ</t>
    </rPh>
    <phoneticPr fontId="3"/>
  </si>
  <si>
    <t>令和７年度学校学生生徒旅客運賃割引証の使用に関する調書（附属校の内訳）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1">
      <t>シヨウ</t>
    </rPh>
    <rPh sb="22" eb="23">
      <t>カン</t>
    </rPh>
    <rPh sb="25" eb="27">
      <t>チョウショ</t>
    </rPh>
    <rPh sb="28" eb="31">
      <t>フゾクコウ</t>
    </rPh>
    <rPh sb="32" eb="34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</si>
</sst>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0_);[Red]\(#,##0.00\)"/>
    <numFmt numFmtId="179" formatCode=";;;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4">
    <xf numFmtId="0" fontId="0" fillId="0" borderId="0" xfId="0"/>
    <xf numFmtId="177" fontId="0" fillId="0" borderId="4" xfId="0" applyNumberFormat="1" applyFont="1" applyFill="1" applyBorder="1" applyAlignment="1" applyProtection="1">
      <alignment vertical="center"/>
      <protection locked="0"/>
    </xf>
    <xf numFmtId="177" fontId="0" fillId="0" borderId="2" xfId="0" applyNumberFormat="1" applyFont="1" applyFill="1" applyBorder="1" applyAlignment="1" applyProtection="1">
      <alignment vertical="center"/>
      <protection locked="0"/>
    </xf>
    <xf numFmtId="177" fontId="0" fillId="0" borderId="10" xfId="0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176" fontId="8" fillId="2" borderId="0" xfId="0" applyNumberFormat="1" applyFont="1" applyFill="1" applyBorder="1" applyAlignment="1" applyProtection="1">
      <alignment horizontal="right" vertical="center" wrapText="1"/>
    </xf>
    <xf numFmtId="176" fontId="8" fillId="2" borderId="0" xfId="0" applyNumberFormat="1" applyFont="1" applyFill="1" applyBorder="1" applyAlignment="1" applyProtection="1">
      <alignment horizontal="right" vertical="center"/>
    </xf>
    <xf numFmtId="177" fontId="7" fillId="2" borderId="0" xfId="0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177" fontId="0" fillId="0" borderId="1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Border="1" applyAlignment="1"/>
    <xf numFmtId="0" fontId="18" fillId="0" borderId="0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176" fontId="15" fillId="0" borderId="9" xfId="0" applyNumberFormat="1" applyFont="1" applyBorder="1" applyAlignment="1" applyProtection="1">
      <alignment horizontal="center" vertical="center"/>
    </xf>
    <xf numFmtId="176" fontId="15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176" fontId="0" fillId="0" borderId="4" xfId="0" applyNumberFormat="1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177" fontId="0" fillId="0" borderId="4" xfId="0" applyNumberFormat="1" applyFont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left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177" fontId="0" fillId="0" borderId="9" xfId="0" applyNumberFormat="1" applyFont="1" applyBorder="1" applyAlignment="1" applyProtection="1">
      <alignment horizontal="center" vertical="center"/>
    </xf>
    <xf numFmtId="177" fontId="0" fillId="0" borderId="8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left"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99CCFF"/>
      <color rgb="FFFF3300"/>
      <color rgb="FFFFFFCC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45"/>
  <sheetViews>
    <sheetView showGridLines="0" tabSelected="1" view="pageBreakPreview" zoomScale="85" zoomScaleNormal="70" zoomScaleSheetLayoutView="85" workbookViewId="0">
      <selection activeCell="D3" sqref="D3:F3"/>
    </sheetView>
  </sheetViews>
  <sheetFormatPr defaultRowHeight="13.5" customHeight="1" x14ac:dyDescent="0.15"/>
  <cols>
    <col min="1" max="1" width="1.25" style="5" customWidth="1"/>
    <col min="2" max="2" width="1.625" style="5" customWidth="1"/>
    <col min="3" max="3" width="7.875" style="5" customWidth="1"/>
    <col min="4" max="4" width="10.625" style="5" customWidth="1"/>
    <col min="5" max="5" width="3.25" style="5" customWidth="1"/>
    <col min="6" max="6" width="10.75" style="5" customWidth="1"/>
    <col min="7" max="14" width="10.625" style="5" customWidth="1"/>
    <col min="15" max="15" width="1.875" style="5" customWidth="1"/>
    <col min="16" max="16" width="1.25" style="11" customWidth="1"/>
    <col min="17" max="17" width="9" style="5" customWidth="1"/>
    <col min="18" max="16384" width="9" style="5"/>
  </cols>
  <sheetData>
    <row r="1" spans="2:18" ht="37.5" customHeight="1" x14ac:dyDescent="0.15">
      <c r="B1" s="105" t="s">
        <v>44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2:18" s="45" customFormat="1" ht="18" customHeight="1" x14ac:dyDescent="0.15">
      <c r="B2" s="48" t="s">
        <v>36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3"/>
      <c r="N2" s="53"/>
      <c r="P2" s="10"/>
    </row>
    <row r="3" spans="2:18" ht="30.75" customHeight="1" x14ac:dyDescent="0.15">
      <c r="B3" s="107" t="s">
        <v>31</v>
      </c>
      <c r="C3" s="108"/>
      <c r="D3" s="109"/>
      <c r="E3" s="110"/>
      <c r="F3" s="111"/>
      <c r="G3" s="51" t="s">
        <v>32</v>
      </c>
      <c r="H3" s="99"/>
      <c r="I3" s="112"/>
      <c r="J3" s="112"/>
      <c r="K3" s="113"/>
      <c r="L3" s="52" t="s">
        <v>10</v>
      </c>
      <c r="M3" s="99"/>
      <c r="N3" s="112"/>
      <c r="O3" s="113"/>
      <c r="R3" s="6"/>
    </row>
    <row r="4" spans="2:18" ht="30.75" customHeight="1" x14ac:dyDescent="0.15">
      <c r="B4" s="97" t="s">
        <v>33</v>
      </c>
      <c r="C4" s="98"/>
      <c r="D4" s="99"/>
      <c r="E4" s="100"/>
      <c r="F4" s="101"/>
      <c r="G4" s="6"/>
      <c r="P4" s="5"/>
    </row>
    <row r="5" spans="2:18" ht="23.25" customHeight="1" x14ac:dyDescent="0.15">
      <c r="B5" s="47"/>
      <c r="C5" s="7"/>
      <c r="D5" s="7"/>
      <c r="E5" s="7"/>
      <c r="F5" s="8"/>
      <c r="G5" s="49"/>
      <c r="H5" s="8"/>
      <c r="I5" s="8"/>
      <c r="J5" s="4"/>
      <c r="K5" s="8"/>
      <c r="L5" s="8"/>
      <c r="M5" s="8"/>
      <c r="N5" s="8"/>
    </row>
    <row r="6" spans="2:18" ht="23.25" customHeight="1" x14ac:dyDescent="0.15">
      <c r="B6" s="9" t="s">
        <v>34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2:18" ht="7.5" customHeight="1" x14ac:dyDescent="0.1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2:18" ht="25.5" customHeight="1" x14ac:dyDescent="0.15">
      <c r="B8" s="13"/>
      <c r="C8" s="84" t="s">
        <v>41</v>
      </c>
      <c r="D8" s="85"/>
      <c r="E8" s="85"/>
      <c r="F8" s="85"/>
      <c r="G8" s="85"/>
      <c r="H8" s="78"/>
      <c r="I8" s="78"/>
      <c r="J8" s="15" t="s">
        <v>0</v>
      </c>
      <c r="K8" s="16"/>
      <c r="L8" s="86"/>
      <c r="M8" s="86"/>
      <c r="N8" s="86"/>
      <c r="O8" s="14"/>
    </row>
    <row r="9" spans="2:18" ht="25.5" customHeight="1" x14ac:dyDescent="0.15">
      <c r="B9" s="13"/>
      <c r="C9" s="87" t="s">
        <v>42</v>
      </c>
      <c r="D9" s="88"/>
      <c r="E9" s="88"/>
      <c r="F9" s="88"/>
      <c r="G9" s="88"/>
      <c r="H9" s="78"/>
      <c r="I9" s="78"/>
      <c r="J9" s="15" t="s">
        <v>0</v>
      </c>
      <c r="K9" s="17"/>
      <c r="L9" s="13"/>
      <c r="M9" s="13"/>
      <c r="N9" s="13"/>
      <c r="O9" s="14"/>
    </row>
    <row r="10" spans="2:18" ht="25.5" customHeight="1" x14ac:dyDescent="0.15">
      <c r="B10" s="13"/>
      <c r="C10" s="84" t="s">
        <v>43</v>
      </c>
      <c r="D10" s="85"/>
      <c r="E10" s="85"/>
      <c r="F10" s="85"/>
      <c r="G10" s="102"/>
      <c r="H10" s="103"/>
      <c r="I10" s="104"/>
      <c r="J10" s="15"/>
      <c r="K10" s="17"/>
      <c r="L10" s="13"/>
      <c r="M10" s="13"/>
      <c r="N10" s="13"/>
      <c r="O10" s="14"/>
    </row>
    <row r="11" spans="2:18" ht="25.5" customHeight="1" x14ac:dyDescent="0.15">
      <c r="B11" s="13"/>
      <c r="C11" s="84" t="s">
        <v>40</v>
      </c>
      <c r="D11" s="85"/>
      <c r="E11" s="85"/>
      <c r="F11" s="85"/>
      <c r="G11" s="85"/>
      <c r="H11" s="78"/>
      <c r="I11" s="78"/>
      <c r="J11" s="15" t="s">
        <v>0</v>
      </c>
      <c r="K11" s="17"/>
      <c r="L11" s="13"/>
      <c r="M11" s="13"/>
      <c r="N11" s="13"/>
      <c r="O11" s="14"/>
    </row>
    <row r="12" spans="2:18" ht="9.75" customHeight="1" thickBot="1" x14ac:dyDescent="0.2">
      <c r="B12" s="13"/>
      <c r="C12" s="13"/>
      <c r="D12" s="13"/>
      <c r="E12" s="13"/>
      <c r="F12" s="13"/>
      <c r="G12" s="13"/>
      <c r="H12" s="18"/>
      <c r="I12" s="18"/>
      <c r="J12" s="13"/>
      <c r="K12" s="13"/>
      <c r="L12" s="13"/>
      <c r="M12" s="13"/>
      <c r="N12" s="13"/>
      <c r="O12" s="14"/>
    </row>
    <row r="13" spans="2:18" ht="33" customHeight="1" thickBot="1" x14ac:dyDescent="0.2">
      <c r="B13" s="13"/>
      <c r="C13" s="63" t="s">
        <v>15</v>
      </c>
      <c r="D13" s="64"/>
      <c r="E13" s="64"/>
      <c r="F13" s="64"/>
      <c r="G13" s="64"/>
      <c r="H13" s="89" t="str">
        <f>IF(H8="","（自動入力）",SUM(H8:I11))</f>
        <v>（自動入力）</v>
      </c>
      <c r="I13" s="90"/>
      <c r="J13" s="19" t="s">
        <v>0</v>
      </c>
      <c r="K13" s="17"/>
      <c r="L13" s="13"/>
      <c r="M13" s="13"/>
      <c r="N13" s="13"/>
      <c r="O13" s="14"/>
    </row>
    <row r="14" spans="2:18" s="10" customFormat="1" ht="7.5" customHeight="1" x14ac:dyDescent="0.15">
      <c r="B14" s="13"/>
      <c r="C14" s="20"/>
      <c r="D14" s="21"/>
      <c r="E14" s="21"/>
      <c r="F14" s="21"/>
      <c r="G14" s="21"/>
      <c r="H14" s="21"/>
      <c r="I14" s="21"/>
      <c r="J14" s="21"/>
      <c r="K14" s="21"/>
      <c r="L14" s="17"/>
      <c r="M14" s="17"/>
      <c r="N14" s="17"/>
      <c r="O14" s="13"/>
    </row>
    <row r="15" spans="2:18" ht="8.25" customHeight="1" x14ac:dyDescent="0.15">
      <c r="G15" s="22"/>
      <c r="H15" s="22"/>
      <c r="I15" s="22"/>
      <c r="L15" s="91" t="str">
        <f>IF(H13&lt;N20,"使用済枚数が令和７年度の受入枚数を超えています。ご確認ください↓","")</f>
        <v/>
      </c>
      <c r="M15" s="91"/>
      <c r="N15" s="91"/>
    </row>
    <row r="16" spans="2:18" ht="23.25" customHeight="1" x14ac:dyDescent="0.15">
      <c r="B16" s="92" t="s">
        <v>35</v>
      </c>
      <c r="C16" s="93"/>
      <c r="D16" s="93"/>
      <c r="E16" s="93"/>
      <c r="F16" s="93"/>
      <c r="G16" s="93"/>
      <c r="H16" s="93"/>
      <c r="I16" s="93"/>
      <c r="J16" s="93"/>
      <c r="K16" s="93"/>
      <c r="L16" s="91"/>
      <c r="M16" s="91"/>
      <c r="N16" s="91"/>
    </row>
    <row r="17" spans="2:18" ht="7.5" customHeight="1" x14ac:dyDescent="0.15">
      <c r="B17" s="23"/>
      <c r="C17" s="23"/>
      <c r="D17" s="2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0"/>
    </row>
    <row r="18" spans="2:18" ht="36" customHeight="1" x14ac:dyDescent="0.15">
      <c r="B18" s="13"/>
      <c r="C18" s="94"/>
      <c r="D18" s="95"/>
      <c r="E18" s="96"/>
      <c r="F18" s="25" t="s">
        <v>2</v>
      </c>
      <c r="G18" s="25" t="s">
        <v>1</v>
      </c>
      <c r="H18" s="26" t="s">
        <v>8</v>
      </c>
      <c r="I18" s="25" t="s">
        <v>4</v>
      </c>
      <c r="J18" s="25" t="s">
        <v>3</v>
      </c>
      <c r="K18" s="25" t="s">
        <v>5</v>
      </c>
      <c r="L18" s="26" t="s">
        <v>9</v>
      </c>
      <c r="M18" s="27" t="s">
        <v>7</v>
      </c>
      <c r="N18" s="28" t="s">
        <v>13</v>
      </c>
      <c r="O18" s="29"/>
      <c r="P18" s="46"/>
      <c r="R18" s="30"/>
    </row>
    <row r="19" spans="2:18" ht="42" customHeight="1" x14ac:dyDescent="0.15">
      <c r="B19" s="13"/>
      <c r="C19" s="73" t="s">
        <v>39</v>
      </c>
      <c r="D19" s="74"/>
      <c r="E19" s="75"/>
      <c r="F19" s="1"/>
      <c r="G19" s="1"/>
      <c r="H19" s="1"/>
      <c r="I19" s="1"/>
      <c r="J19" s="1"/>
      <c r="K19" s="1"/>
      <c r="L19" s="1"/>
      <c r="M19" s="2"/>
      <c r="N19" s="3">
        <f>SUM($F$19:$M$19)</f>
        <v>0</v>
      </c>
      <c r="O19" s="19"/>
      <c r="P19" s="43"/>
      <c r="Q19" s="30"/>
      <c r="R19" s="30"/>
    </row>
    <row r="20" spans="2:18" ht="42" customHeight="1" x14ac:dyDescent="0.15">
      <c r="B20" s="13"/>
      <c r="C20" s="73" t="s">
        <v>29</v>
      </c>
      <c r="D20" s="74"/>
      <c r="E20" s="75"/>
      <c r="F20" s="1"/>
      <c r="G20" s="1"/>
      <c r="H20" s="1"/>
      <c r="I20" s="1"/>
      <c r="J20" s="1"/>
      <c r="K20" s="1"/>
      <c r="L20" s="1"/>
      <c r="M20" s="2"/>
      <c r="N20" s="3">
        <f>SUM($F$20:$M$20)</f>
        <v>0</v>
      </c>
      <c r="O20" s="19"/>
      <c r="P20" s="43"/>
      <c r="Q20" s="30"/>
      <c r="R20" s="30"/>
    </row>
    <row r="21" spans="2:18" ht="42" customHeight="1" x14ac:dyDescent="0.15">
      <c r="B21" s="13"/>
      <c r="C21" s="73" t="s">
        <v>30</v>
      </c>
      <c r="D21" s="74"/>
      <c r="E21" s="75"/>
      <c r="F21" s="1"/>
      <c r="G21" s="1"/>
      <c r="H21" s="1"/>
      <c r="I21" s="1"/>
      <c r="J21" s="1"/>
      <c r="K21" s="1"/>
      <c r="L21" s="1"/>
      <c r="M21" s="31"/>
      <c r="N21" s="3">
        <f>SUM($F$21:$L$21)</f>
        <v>0</v>
      </c>
      <c r="O21" s="19"/>
      <c r="P21" s="43"/>
      <c r="Q21" s="30"/>
      <c r="R21" s="30"/>
    </row>
    <row r="22" spans="2:18" s="32" customFormat="1" ht="9.75" customHeight="1" x14ac:dyDescent="0.15">
      <c r="B22" s="2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43"/>
      <c r="Q22" s="30"/>
      <c r="R22" s="30"/>
    </row>
    <row r="23" spans="2:18" ht="25.5" customHeight="1" x14ac:dyDescent="0.15">
      <c r="B23" s="29"/>
      <c r="C23" s="33" t="s">
        <v>26</v>
      </c>
      <c r="D23" s="34"/>
      <c r="E23" s="34"/>
      <c r="F23" s="34"/>
      <c r="G23" s="35"/>
      <c r="H23" s="76" t="str">
        <f>IF(F20="","（自動入力）",N20+N21)</f>
        <v>（自動入力）</v>
      </c>
      <c r="I23" s="76"/>
      <c r="J23" s="19" t="s">
        <v>0</v>
      </c>
      <c r="K23" s="77" t="s">
        <v>28</v>
      </c>
      <c r="L23" s="77"/>
      <c r="M23" s="77"/>
      <c r="N23" s="77"/>
      <c r="O23" s="29"/>
      <c r="P23" s="46"/>
    </row>
    <row r="24" spans="2:18" ht="25.5" customHeight="1" x14ac:dyDescent="0.15">
      <c r="B24" s="29"/>
      <c r="C24" s="33" t="s">
        <v>38</v>
      </c>
      <c r="D24" s="34"/>
      <c r="E24" s="34"/>
      <c r="F24" s="34"/>
      <c r="G24" s="35"/>
      <c r="H24" s="78"/>
      <c r="I24" s="78"/>
      <c r="J24" s="19" t="s">
        <v>14</v>
      </c>
      <c r="K24" s="79"/>
      <c r="L24" s="80"/>
      <c r="M24" s="80"/>
      <c r="N24" s="80"/>
      <c r="O24" s="29"/>
      <c r="P24" s="46"/>
      <c r="R24" s="30"/>
    </row>
    <row r="25" spans="2:18" ht="25.5" customHeight="1" x14ac:dyDescent="0.15">
      <c r="B25" s="29"/>
      <c r="C25" s="33" t="s">
        <v>24</v>
      </c>
      <c r="D25" s="34"/>
      <c r="E25" s="34"/>
      <c r="F25" s="81" t="s">
        <v>25</v>
      </c>
      <c r="G25" s="82"/>
      <c r="H25" s="83" t="str">
        <f>IFERROR(ROUND((H23-M20)/H24,2),"(自動入力)")</f>
        <v>(自動入力)</v>
      </c>
      <c r="I25" s="83"/>
      <c r="J25" s="19" t="s">
        <v>0</v>
      </c>
      <c r="K25" s="80"/>
      <c r="L25" s="80"/>
      <c r="M25" s="80"/>
      <c r="N25" s="80"/>
      <c r="O25" s="29"/>
      <c r="P25" s="46"/>
    </row>
    <row r="26" spans="2:18" s="32" customFormat="1" ht="7.5" customHeight="1" x14ac:dyDescent="0.15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46"/>
    </row>
    <row r="28" spans="2:18" s="10" customFormat="1" ht="23.25" customHeight="1" x14ac:dyDescent="0.15">
      <c r="B28" s="54" t="s">
        <v>16</v>
      </c>
      <c r="C28" s="36"/>
      <c r="D28" s="37"/>
      <c r="E28" s="37"/>
      <c r="F28" s="37"/>
      <c r="G28" s="37"/>
      <c r="H28" s="37"/>
      <c r="I28" s="37"/>
      <c r="J28" s="37"/>
      <c r="K28" s="37"/>
      <c r="L28" s="38"/>
      <c r="M28" s="38"/>
      <c r="N28" s="38"/>
    </row>
    <row r="29" spans="2:18" s="10" customFormat="1" ht="7.5" customHeight="1" x14ac:dyDescent="0.15">
      <c r="B29" s="39"/>
      <c r="C29" s="20"/>
      <c r="D29" s="21"/>
      <c r="E29" s="21"/>
      <c r="F29" s="21"/>
      <c r="G29" s="21"/>
      <c r="H29" s="21"/>
      <c r="I29" s="21"/>
      <c r="J29" s="21"/>
      <c r="K29" s="21"/>
      <c r="L29" s="17"/>
      <c r="M29" s="17"/>
      <c r="N29" s="17"/>
      <c r="O29" s="13"/>
    </row>
    <row r="30" spans="2:18" s="10" customFormat="1" ht="25.5" customHeight="1" x14ac:dyDescent="0.15">
      <c r="B30" s="13"/>
      <c r="C30" s="70" t="s">
        <v>18</v>
      </c>
      <c r="D30" s="71"/>
      <c r="E30" s="71"/>
      <c r="F30" s="71"/>
      <c r="G30" s="40" t="s">
        <v>21</v>
      </c>
      <c r="H30" s="76" t="str">
        <f>IFERROR(MAX(H13-H23,0),"(自動入力)")</f>
        <v>(自動入力)</v>
      </c>
      <c r="I30" s="76"/>
      <c r="J30" s="15" t="s">
        <v>0</v>
      </c>
      <c r="K30" s="21"/>
      <c r="L30" s="17"/>
      <c r="M30" s="17"/>
      <c r="N30" s="17"/>
      <c r="O30" s="13"/>
    </row>
    <row r="31" spans="2:18" s="10" customFormat="1" ht="25.5" customHeight="1" x14ac:dyDescent="0.15">
      <c r="B31" s="13"/>
      <c r="C31" s="55" t="s">
        <v>37</v>
      </c>
      <c r="D31" s="56"/>
      <c r="E31" s="56"/>
      <c r="F31" s="56"/>
      <c r="G31" s="56"/>
      <c r="H31" s="78"/>
      <c r="I31" s="78"/>
      <c r="J31" s="15" t="s">
        <v>14</v>
      </c>
      <c r="K31" s="21"/>
      <c r="L31" s="17"/>
      <c r="M31" s="17"/>
      <c r="N31" s="17"/>
      <c r="O31" s="13"/>
    </row>
    <row r="32" spans="2:18" s="10" customFormat="1" ht="25.5" customHeight="1" x14ac:dyDescent="0.15">
      <c r="B32" s="13"/>
      <c r="C32" s="70" t="s">
        <v>20</v>
      </c>
      <c r="D32" s="71"/>
      <c r="E32" s="71"/>
      <c r="F32" s="71"/>
      <c r="G32" s="40" t="s">
        <v>19</v>
      </c>
      <c r="H32" s="76" t="str">
        <f>IFERROR(H25*H31,"(自動入力)")</f>
        <v>(自動入力)</v>
      </c>
      <c r="I32" s="76"/>
      <c r="J32" s="15" t="s">
        <v>0</v>
      </c>
      <c r="K32" s="21"/>
      <c r="L32" s="17"/>
      <c r="M32" s="17"/>
      <c r="N32" s="17"/>
      <c r="O32" s="13"/>
    </row>
    <row r="33" spans="2:38" s="10" customFormat="1" ht="25.5" customHeight="1" x14ac:dyDescent="0.15">
      <c r="B33" s="13"/>
      <c r="C33" s="70" t="s">
        <v>22</v>
      </c>
      <c r="D33" s="71"/>
      <c r="E33" s="71"/>
      <c r="F33" s="71"/>
      <c r="G33" s="40" t="s">
        <v>23</v>
      </c>
      <c r="H33" s="72" t="str">
        <f>IFERROR(MAX(H32-H30,0),"(自動入力)")</f>
        <v>(自動入力)</v>
      </c>
      <c r="I33" s="72"/>
      <c r="J33" s="15" t="s">
        <v>0</v>
      </c>
      <c r="K33" s="62"/>
      <c r="L33" s="62"/>
      <c r="M33" s="62"/>
      <c r="N33" s="62"/>
      <c r="O33" s="13"/>
    </row>
    <row r="34" spans="2:38" ht="9.75" customHeight="1" thickBot="1" x14ac:dyDescent="0.2">
      <c r="B34" s="13"/>
      <c r="C34" s="13"/>
      <c r="D34" s="13"/>
      <c r="E34" s="13"/>
      <c r="F34" s="13"/>
      <c r="G34" s="13"/>
      <c r="H34" s="18"/>
      <c r="I34" s="18"/>
      <c r="J34" s="13"/>
      <c r="K34" s="62"/>
      <c r="L34" s="62"/>
      <c r="M34" s="62"/>
      <c r="N34" s="62"/>
      <c r="O34" s="14"/>
    </row>
    <row r="35" spans="2:38" ht="33" customHeight="1" thickBot="1" x14ac:dyDescent="0.2">
      <c r="B35" s="13"/>
      <c r="C35" s="63" t="s">
        <v>17</v>
      </c>
      <c r="D35" s="64"/>
      <c r="E35" s="64"/>
      <c r="F35" s="64"/>
      <c r="G35" s="64"/>
      <c r="H35" s="65" t="str">
        <f>IFERROR(CEILING($H$33,1000),"(自動入力)")</f>
        <v>(自動入力)</v>
      </c>
      <c r="I35" s="66"/>
      <c r="J35" s="19" t="s">
        <v>0</v>
      </c>
      <c r="K35" s="62"/>
      <c r="L35" s="62"/>
      <c r="M35" s="62"/>
      <c r="N35" s="62"/>
      <c r="O35" s="14"/>
    </row>
    <row r="36" spans="2:38" s="10" customFormat="1" ht="7.5" customHeight="1" x14ac:dyDescent="0.15">
      <c r="B36" s="13"/>
      <c r="C36" s="41"/>
      <c r="D36" s="41"/>
      <c r="E36" s="41"/>
      <c r="F36" s="41"/>
      <c r="G36" s="41"/>
      <c r="H36" s="41"/>
      <c r="I36" s="19"/>
      <c r="J36" s="21"/>
      <c r="K36" s="21"/>
      <c r="L36" s="17"/>
      <c r="M36" s="17"/>
      <c r="N36" s="17"/>
      <c r="O36" s="13"/>
    </row>
    <row r="37" spans="2:38" s="10" customFormat="1" ht="12.75" customHeight="1" x14ac:dyDescent="0.15">
      <c r="C37" s="42"/>
      <c r="D37" s="42"/>
      <c r="E37" s="42"/>
      <c r="F37" s="42"/>
      <c r="G37" s="42"/>
      <c r="H37" s="42"/>
      <c r="I37" s="43"/>
      <c r="J37" s="37"/>
      <c r="K37" s="37"/>
      <c r="L37" s="38"/>
      <c r="M37" s="38"/>
      <c r="N37" s="38"/>
    </row>
    <row r="38" spans="2:38" ht="28.5" customHeight="1" x14ac:dyDescent="0.15">
      <c r="B38" s="59" t="s">
        <v>12</v>
      </c>
      <c r="C38" s="59"/>
      <c r="D38" s="59"/>
      <c r="E38" s="59"/>
      <c r="F38" s="60"/>
      <c r="G38" s="67"/>
      <c r="H38" s="67"/>
      <c r="I38" s="67"/>
      <c r="J38" s="57" t="s">
        <v>11</v>
      </c>
      <c r="K38" s="68"/>
      <c r="L38" s="69"/>
      <c r="M38" s="69"/>
      <c r="N38" s="69"/>
      <c r="O38" s="69"/>
      <c r="Q38" s="7"/>
    </row>
    <row r="39" spans="2:38" ht="33.75" customHeight="1" x14ac:dyDescent="0.15">
      <c r="B39" s="59" t="s">
        <v>27</v>
      </c>
      <c r="C39" s="59"/>
      <c r="D39" s="59"/>
      <c r="E39" s="59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2:38" ht="16.5" customHeight="1" x14ac:dyDescent="0.15">
      <c r="C40" s="44" t="s">
        <v>6</v>
      </c>
    </row>
    <row r="41" spans="2:38" s="45" customFormat="1" ht="39" customHeight="1" x14ac:dyDescent="0.15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10"/>
    </row>
    <row r="45" spans="2:38" s="58" customFormat="1" ht="13.5" customHeight="1" x14ac:dyDescent="0.15">
      <c r="C45" s="58">
        <f>IF(D3="",1,0)</f>
        <v>1</v>
      </c>
      <c r="D45" s="58">
        <f>IF(H8="",1,0)</f>
        <v>1</v>
      </c>
      <c r="E45" s="58">
        <f>IF(H9="",1,0)</f>
        <v>1</v>
      </c>
      <c r="F45" s="58">
        <f>IF(H11="",1,0)</f>
        <v>1</v>
      </c>
      <c r="G45" s="58">
        <f>IF(F19="",1,0)</f>
        <v>1</v>
      </c>
      <c r="H45" s="58">
        <f t="shared" ref="H45:N45" si="0">IF(G19="",1,0)</f>
        <v>1</v>
      </c>
      <c r="I45" s="58">
        <f t="shared" si="0"/>
        <v>1</v>
      </c>
      <c r="J45" s="58">
        <f t="shared" si="0"/>
        <v>1</v>
      </c>
      <c r="K45" s="58">
        <f t="shared" si="0"/>
        <v>1</v>
      </c>
      <c r="L45" s="58">
        <f t="shared" si="0"/>
        <v>1</v>
      </c>
      <c r="M45" s="58">
        <f t="shared" si="0"/>
        <v>1</v>
      </c>
      <c r="N45" s="58">
        <f t="shared" si="0"/>
        <v>1</v>
      </c>
      <c r="O45" s="58">
        <f t="shared" ref="O45:V45" si="1">IF(F20="",1,0)</f>
        <v>1</v>
      </c>
      <c r="P45" s="58">
        <f t="shared" si="1"/>
        <v>1</v>
      </c>
      <c r="Q45" s="58">
        <f t="shared" si="1"/>
        <v>1</v>
      </c>
      <c r="R45" s="58">
        <f t="shared" si="1"/>
        <v>1</v>
      </c>
      <c r="S45" s="58">
        <f t="shared" si="1"/>
        <v>1</v>
      </c>
      <c r="T45" s="58">
        <f t="shared" si="1"/>
        <v>1</v>
      </c>
      <c r="U45" s="58">
        <f t="shared" si="1"/>
        <v>1</v>
      </c>
      <c r="V45" s="58">
        <f t="shared" si="1"/>
        <v>1</v>
      </c>
      <c r="W45" s="58">
        <f t="shared" ref="W45:AC45" si="2">IF(F21="",1,0)</f>
        <v>1</v>
      </c>
      <c r="X45" s="58">
        <f t="shared" si="2"/>
        <v>1</v>
      </c>
      <c r="Y45" s="58">
        <f t="shared" si="2"/>
        <v>1</v>
      </c>
      <c r="Z45" s="58">
        <f t="shared" si="2"/>
        <v>1</v>
      </c>
      <c r="AA45" s="58">
        <f t="shared" si="2"/>
        <v>1</v>
      </c>
      <c r="AB45" s="58">
        <f t="shared" si="2"/>
        <v>1</v>
      </c>
      <c r="AC45" s="58">
        <f t="shared" si="2"/>
        <v>1</v>
      </c>
      <c r="AD45" s="58">
        <f>IF(H24="",1,0)</f>
        <v>1</v>
      </c>
      <c r="AE45" s="58">
        <f>IF(AND(M19&gt;0,K24=""),1,0)</f>
        <v>0</v>
      </c>
      <c r="AF45" s="58">
        <f>IF(AND(M20&gt;0,K24=""),1,0)</f>
        <v>0</v>
      </c>
      <c r="AG45" s="58">
        <f>IF(H31="",1,0)</f>
        <v>1</v>
      </c>
      <c r="AH45" s="58">
        <f>IF(F38="",1,0)</f>
        <v>1</v>
      </c>
      <c r="AI45" s="58">
        <f>IF(K38="",1,0)</f>
        <v>1</v>
      </c>
      <c r="AJ45" s="58">
        <f>IF(F39="",1,0)</f>
        <v>1</v>
      </c>
      <c r="AK45" s="58" t="e">
        <f>IF(AND(#REF!="大学",#REF!=""),1,0)</f>
        <v>#REF!</v>
      </c>
      <c r="AL45" s="58" t="e">
        <f>SUM(C45:AK45)</f>
        <v>#REF!</v>
      </c>
    </row>
  </sheetData>
  <mergeCells count="46">
    <mergeCell ref="B4:C4"/>
    <mergeCell ref="D4:F4"/>
    <mergeCell ref="C10:G10"/>
    <mergeCell ref="H10:I10"/>
    <mergeCell ref="B1:N1"/>
    <mergeCell ref="B3:C3"/>
    <mergeCell ref="D3:F3"/>
    <mergeCell ref="H3:K3"/>
    <mergeCell ref="M3:O3"/>
    <mergeCell ref="C19:E19"/>
    <mergeCell ref="C8:G8"/>
    <mergeCell ref="H8:I8"/>
    <mergeCell ref="L8:N8"/>
    <mergeCell ref="C9:G9"/>
    <mergeCell ref="H9:I9"/>
    <mergeCell ref="C11:G11"/>
    <mergeCell ref="H11:I11"/>
    <mergeCell ref="C13:G13"/>
    <mergeCell ref="H13:I13"/>
    <mergeCell ref="L15:N16"/>
    <mergeCell ref="B16:K16"/>
    <mergeCell ref="C18:E18"/>
    <mergeCell ref="C30:F30"/>
    <mergeCell ref="H30:I30"/>
    <mergeCell ref="H31:I31"/>
    <mergeCell ref="C32:F32"/>
    <mergeCell ref="H32:I32"/>
    <mergeCell ref="C20:E20"/>
    <mergeCell ref="C21:E21"/>
    <mergeCell ref="H23:I23"/>
    <mergeCell ref="K23:N23"/>
    <mergeCell ref="H24:I24"/>
    <mergeCell ref="K24:N25"/>
    <mergeCell ref="F25:G25"/>
    <mergeCell ref="H25:I25"/>
    <mergeCell ref="B39:E39"/>
    <mergeCell ref="F39:O39"/>
    <mergeCell ref="B41:O41"/>
    <mergeCell ref="K33:N35"/>
    <mergeCell ref="C35:G35"/>
    <mergeCell ref="H35:I35"/>
    <mergeCell ref="B38:E38"/>
    <mergeCell ref="F38:I38"/>
    <mergeCell ref="K38:O38"/>
    <mergeCell ref="C33:F33"/>
    <mergeCell ref="H33:I33"/>
  </mergeCells>
  <phoneticPr fontId="3"/>
  <conditionalFormatting sqref="F20:M20 F21:L21">
    <cfRule type="containsBlanks" dxfId="8" priority="13">
      <formula>LEN(TRIM(F20))=0</formula>
    </cfRule>
  </conditionalFormatting>
  <conditionalFormatting sqref="K24:N25">
    <cfRule type="expression" dxfId="7" priority="9">
      <formula>AND(OR($M$19=0,$M$19=""),OR($M$20=0,$M$20=""))</formula>
    </cfRule>
    <cfRule type="expression" dxfId="6" priority="12">
      <formula>AND($M$19+$M$20&gt;=1,$K$24="")</formula>
    </cfRule>
  </conditionalFormatting>
  <conditionalFormatting sqref="H9:I9 H11:I11 H10">
    <cfRule type="containsBlanks" dxfId="5" priority="11">
      <formula>LEN(TRIM(H9))=0</formula>
    </cfRule>
  </conditionalFormatting>
  <conditionalFormatting sqref="F38:I38 K38 F39">
    <cfRule type="containsBlanks" dxfId="4" priority="10">
      <formula>LEN(TRIM(F38))=0</formula>
    </cfRule>
  </conditionalFormatting>
  <conditionalFormatting sqref="H24:I24">
    <cfRule type="containsBlanks" dxfId="3" priority="8">
      <formula>LEN(TRIM(H24))=0</formula>
    </cfRule>
  </conditionalFormatting>
  <conditionalFormatting sqref="H31:I31">
    <cfRule type="containsBlanks" dxfId="2" priority="7">
      <formula>LEN(TRIM(H31))=0</formula>
    </cfRule>
  </conditionalFormatting>
  <conditionalFormatting sqref="H8:I8">
    <cfRule type="containsBlanks" dxfId="1" priority="4">
      <formula>LEN(TRIM(H8))=0</formula>
    </cfRule>
  </conditionalFormatting>
  <conditionalFormatting sqref="F19:M19">
    <cfRule type="containsBlanks" dxfId="0" priority="3">
      <formula>LEN(TRIM(F19))=0</formula>
    </cfRule>
  </conditionalFormatting>
  <dataValidations count="3">
    <dataValidation type="custom" allowBlank="1" showInputMessage="1" showErrorMessage="1" error="廃紙が０枚のため入力不要です。" sqref="K24:N25">
      <formula1>OR($M$19&gt;0,$M$20&gt;0)</formula1>
    </dataValidation>
    <dataValidation type="whole" operator="greaterThanOrEqual" allowBlank="1" showInputMessage="1" showErrorMessage="1" errorTitle="入力エラー" error="整数で入力してください" prompt="廃紙が１枚以上ある場合は下部にある「廃紙理由」を必ず入力してください" sqref="M19:M20">
      <formula1>0</formula1>
    </dataValidation>
    <dataValidation type="whole" operator="greaterThanOrEqual" allowBlank="1" showInputMessage="1" showErrorMessage="1" errorTitle="入力エラー" error="整数で入力してください" sqref="F19:L21">
      <formula1>0</formula1>
    </dataValidation>
  </dataValidations>
  <printOptions horizontalCentered="1" verticalCentered="1"/>
  <pageMargins left="0.39370078740157483" right="0" top="0" bottom="0.39370078740157483" header="0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附属校用</vt:lpstr>
      <vt:lpstr>附属校用!Print_Area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（附属校用）R7学割証調書</dc:title>
  <dc:creator>JASSO</dc:creator>
  <cp:lastModifiedBy>Windows ユーザー</cp:lastModifiedBy>
  <cp:lastPrinted>2025-07-31T06:01:50Z</cp:lastPrinted>
  <dcterms:created xsi:type="dcterms:W3CDTF">2005-08-25T04:28:49Z</dcterms:created>
  <dcterms:modified xsi:type="dcterms:W3CDTF">2025-09-29T05:42:44Z</dcterms:modified>
</cp:coreProperties>
</file>