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5" yWindow="-105" windowWidth="19320" windowHeight="10425" tabRatio="506" activeTab="1"/>
  </bookViews>
  <sheets>
    <sheet name="為替レート" sheetId="85" r:id="rId1"/>
    <sheet name="様式4-1 (記入例)授業料申請" sheetId="96" r:id="rId2"/>
    <sheet name="様式4-1 (記入例)確定後の変更" sheetId="97" r:id="rId3"/>
    <sheet name="様式4-1 " sheetId="94" r:id="rId4"/>
    <sheet name="様式4-2" sheetId="86" r:id="rId5"/>
    <sheet name="様式4-3" sheetId="89" r:id="rId6"/>
    <sheet name="様式4-4" sheetId="87" r:id="rId7"/>
  </sheets>
  <externalReferences>
    <externalReference r:id="rId8"/>
  </externalReferences>
  <definedNames>
    <definedName name="_xlnm._FilterDatabase" localSheetId="3" hidden="1">'様式4-1 '!$E$51:$L$51</definedName>
    <definedName name="_xlnm._FilterDatabase" localSheetId="2" hidden="1">'様式4-1 (記入例)確定後の変更'!$E$69:$L$69</definedName>
    <definedName name="_xlnm._FilterDatabase" localSheetId="1" hidden="1">'様式4-1 (記入例)授業料申請'!$E$66:$L$66</definedName>
    <definedName name="_xlnm._FilterDatabase" localSheetId="4" hidden="1">'様式4-2'!#REF!</definedName>
    <definedName name="_xlnm._FilterDatabase" localSheetId="5" hidden="1">'様式4-3'!#REF!</definedName>
    <definedName name="_xlnm._FilterDatabase" localSheetId="6" hidden="1">'様式4-4'!#REF!</definedName>
    <definedName name="_Toc66734083" localSheetId="0">為替レート!$A$1</definedName>
    <definedName name="A" localSheetId="3">#REF!</definedName>
    <definedName name="A" localSheetId="2">#REF!</definedName>
    <definedName name="A" localSheetId="1">#REF!</definedName>
    <definedName name="A" localSheetId="4">#REF!</definedName>
    <definedName name="A" localSheetId="5">#REF!</definedName>
    <definedName name="A" localSheetId="6">#REF!</definedName>
    <definedName name="A">#REF!</definedName>
    <definedName name="Ｋ" localSheetId="3">#REF!</definedName>
    <definedName name="Ｋ" localSheetId="2">#REF!</definedName>
    <definedName name="Ｋ" localSheetId="1">#REF!</definedName>
    <definedName name="Ｋ" localSheetId="4">#REF!</definedName>
    <definedName name="Ｋ" localSheetId="5">#REF!</definedName>
    <definedName name="Ｋ" localSheetId="6">#REF!</definedName>
    <definedName name="Ｋ">#REF!</definedName>
    <definedName name="_xlnm.Print_Area" localSheetId="0">為替レート!$A$1:$E$34</definedName>
    <definedName name="_xlnm.Print_Area" localSheetId="3">'様式4-1 '!$A$1:$AF$122</definedName>
    <definedName name="_xlnm.Print_Area" localSheetId="2">'様式4-1 (記入例)確定後の変更'!$A$18:$AF$140</definedName>
    <definedName name="_xlnm.Print_Area" localSheetId="1">'様式4-1 (記入例)授業料申請'!$A$15:$AF$137</definedName>
    <definedName name="_xlnm.Print_Area" localSheetId="4">'様式4-2'!$A$1:$AF$57</definedName>
    <definedName name="_xlnm.Print_Area" localSheetId="5">'様式4-3'!$A$1:$AF$57</definedName>
    <definedName name="_xlnm.Print_Area" localSheetId="6">'様式4-4'!$A$1:$AF$57</definedName>
    <definedName name="_xlnm.Print_Area">#REF!</definedName>
    <definedName name="_xlnm.Print_Titles" localSheetId="3">'様式4-1 '!$5:$9</definedName>
    <definedName name="_xlnm.Print_Titles" localSheetId="2">'様式4-1 (記入例)確定後の変更'!$23:$27</definedName>
    <definedName name="_xlnm.Print_Titles" localSheetId="1">'様式4-1 (記入例)授業料申請'!$20:$24</definedName>
    <definedName name="_xlnm.Print_Titles" localSheetId="4">'様式4-2'!$3:$3</definedName>
    <definedName name="_xlnm.Print_Titles" localSheetId="5">'様式4-3'!$3:$3</definedName>
    <definedName name="_xlnm.Print_Titles" localSheetId="6">'様式4-4'!$3:$3</definedName>
    <definedName name="開始・終了月" localSheetId="3">#REF!</definedName>
    <definedName name="開始・終了月" localSheetId="2">#REF!</definedName>
    <definedName name="開始・終了月" localSheetId="1">#REF!</definedName>
    <definedName name="開始・終了月" localSheetId="4">#REF!</definedName>
    <definedName name="開始・終了月" localSheetId="5">#REF!</definedName>
    <definedName name="開始・終了月" localSheetId="6">#REF!</definedName>
    <definedName name="開始・終了月">#REF!</definedName>
    <definedName name="国公立設置形態" localSheetId="3">#REF!</definedName>
    <definedName name="国公立設置形態" localSheetId="2">#REF!</definedName>
    <definedName name="国公立設置形態" localSheetId="1">#REF!</definedName>
    <definedName name="国公立設置形態" localSheetId="4">#REF!</definedName>
    <definedName name="国公立設置形態" localSheetId="5">#REF!</definedName>
    <definedName name="国公立設置形態" localSheetId="6">#REF!</definedName>
    <definedName name="国公立設置形態">#REF!</definedName>
    <definedName name="国地域" localSheetId="3">#REF!</definedName>
    <definedName name="国地域" localSheetId="2">#REF!</definedName>
    <definedName name="国地域" localSheetId="1">#REF!</definedName>
    <definedName name="国地域" localSheetId="4">#REF!</definedName>
    <definedName name="国地域" localSheetId="5">#REF!</definedName>
    <definedName name="国地域" localSheetId="6">#REF!</definedName>
    <definedName name="国地域">#REF!</definedName>
    <definedName name="国名">[1]国名!$A$2:$A$180</definedName>
    <definedName name="支給対象月数" localSheetId="3">#REF!</definedName>
    <definedName name="支給対象月数" localSheetId="2">#REF!</definedName>
    <definedName name="支給対象月数" localSheetId="1">#REF!</definedName>
    <definedName name="支給対象月数" localSheetId="4">#REF!</definedName>
    <definedName name="支給対象月数" localSheetId="5">#REF!</definedName>
    <definedName name="支給対象月数" localSheetId="6">#REF!</definedName>
    <definedName name="支給対象月数">#REF!</definedName>
    <definedName name="申請書・データ提出日" localSheetId="3">#REF!</definedName>
    <definedName name="申請書・データ提出日" localSheetId="2">#REF!</definedName>
    <definedName name="申請書・データ提出日" localSheetId="1">#REF!</definedName>
    <definedName name="申請書・データ提出日" localSheetId="4">#REF!</definedName>
    <definedName name="申請書・データ提出日" localSheetId="5">#REF!</definedName>
    <definedName name="申請書・データ提出日" localSheetId="6">#REF!</definedName>
    <definedName name="申請書・データ提出日">#REF!</definedName>
    <definedName name="大学コード" localSheetId="3">#REF!</definedName>
    <definedName name="大学コード" localSheetId="2">#REF!</definedName>
    <definedName name="大学コード" localSheetId="1">#REF!</definedName>
    <definedName name="大学コード" localSheetId="4">#REF!</definedName>
    <definedName name="大学コード" localSheetId="5">#REF!</definedName>
    <definedName name="大学コード" localSheetId="6">#REF!</definedName>
    <definedName name="大学コード">#REF!</definedName>
    <definedName name="有無" localSheetId="3">#REF!</definedName>
    <definedName name="有無" localSheetId="2">#REF!</definedName>
    <definedName name="有無" localSheetId="1">#REF!</definedName>
    <definedName name="有無" localSheetId="4">#REF!</definedName>
    <definedName name="有無" localSheetId="5">#REF!</definedName>
    <definedName name="有無" localSheetId="6">#REF!</definedName>
    <definedName name="有無">#REF!</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106" i="96" l="1"/>
  <c r="M109" i="97"/>
  <c r="M95" i="96"/>
  <c r="M98" i="97"/>
  <c r="Q135" i="97" l="1"/>
  <c r="J135" i="97"/>
  <c r="Q134" i="97"/>
  <c r="J134" i="97"/>
  <c r="Q133" i="97"/>
  <c r="J133" i="97"/>
  <c r="J132" i="97"/>
  <c r="J131" i="97"/>
  <c r="J130" i="97"/>
  <c r="K119" i="97"/>
  <c r="K118" i="97"/>
  <c r="T117" i="97"/>
  <c r="M117" i="97"/>
  <c r="K117" i="97"/>
  <c r="T109" i="97"/>
  <c r="K109" i="97"/>
  <c r="K108" i="97"/>
  <c r="T98" i="97"/>
  <c r="K98" i="97"/>
  <c r="K97" i="97"/>
  <c r="K93" i="97"/>
  <c r="T80" i="97"/>
  <c r="S69" i="97"/>
  <c r="U120" i="97" s="1"/>
  <c r="G69" i="97"/>
  <c r="AG65" i="97"/>
  <c r="O65" i="97" s="1"/>
  <c r="T119" i="97" s="1"/>
  <c r="AB51" i="97"/>
  <c r="AB50" i="97"/>
  <c r="AB49" i="97"/>
  <c r="AB48" i="97"/>
  <c r="AB46" i="97"/>
  <c r="AB45" i="97"/>
  <c r="AB44" i="97"/>
  <c r="AB43" i="97"/>
  <c r="AB42" i="97"/>
  <c r="AB47" i="97" s="1"/>
  <c r="W121" i="97" s="1"/>
  <c r="AB41" i="97"/>
  <c r="AB40" i="97"/>
  <c r="Q132" i="96"/>
  <c r="J132" i="96"/>
  <c r="Q131" i="96"/>
  <c r="J131" i="96"/>
  <c r="Q130" i="96"/>
  <c r="J130" i="96"/>
  <c r="J129" i="96"/>
  <c r="J128" i="96"/>
  <c r="J127" i="96"/>
  <c r="K116" i="96"/>
  <c r="K115" i="96"/>
  <c r="T114" i="96"/>
  <c r="M114" i="96"/>
  <c r="Q127" i="96" s="1"/>
  <c r="Q128" i="96" s="1"/>
  <c r="Q129" i="96" s="1"/>
  <c r="K114" i="96"/>
  <c r="T106" i="96"/>
  <c r="K106" i="96"/>
  <c r="K105" i="96"/>
  <c r="T95" i="96"/>
  <c r="K95" i="96"/>
  <c r="K94" i="96"/>
  <c r="K90" i="96"/>
  <c r="T77" i="96"/>
  <c r="S66" i="96"/>
  <c r="U117" i="96" s="1"/>
  <c r="G66" i="96"/>
  <c r="AG62" i="96"/>
  <c r="O62" i="96"/>
  <c r="T115" i="96" s="1"/>
  <c r="AB48" i="96"/>
  <c r="AB47" i="96"/>
  <c r="AB46" i="96"/>
  <c r="AB45" i="96"/>
  <c r="AB43" i="96"/>
  <c r="AB42" i="96"/>
  <c r="AB41" i="96"/>
  <c r="AB40" i="96"/>
  <c r="AB39" i="96"/>
  <c r="AB44" i="96" s="1"/>
  <c r="W118" i="96" s="1"/>
  <c r="AB38" i="96"/>
  <c r="AB37" i="96"/>
  <c r="AB49" i="96" l="1"/>
  <c r="M118" i="97"/>
  <c r="M120" i="97" s="1"/>
  <c r="T118" i="97"/>
  <c r="Q130" i="97"/>
  <c r="Q131" i="97" s="1"/>
  <c r="Q132" i="97" s="1"/>
  <c r="M119" i="97"/>
  <c r="AB52" i="97"/>
  <c r="AB53" i="97" s="1"/>
  <c r="AB55" i="97" s="1"/>
  <c r="AB50" i="96"/>
  <c r="M116" i="96"/>
  <c r="M115" i="96"/>
  <c r="M117" i="96" s="1"/>
  <c r="T116" i="96"/>
  <c r="M80" i="94"/>
  <c r="T80" i="94" s="1"/>
  <c r="M91" i="94"/>
  <c r="M121" i="97" l="1"/>
  <c r="M122" i="97" s="1"/>
  <c r="AB52" i="96"/>
  <c r="M99" i="94"/>
  <c r="Q113" i="94"/>
  <c r="M118" i="96" l="1"/>
  <c r="M119" i="96" s="1"/>
  <c r="Q112" i="94"/>
  <c r="Q117" i="94" l="1"/>
  <c r="J117" i="94"/>
  <c r="Q116" i="94"/>
  <c r="J116" i="94"/>
  <c r="Q115" i="94"/>
  <c r="J115" i="94"/>
  <c r="J114" i="94"/>
  <c r="J113" i="94"/>
  <c r="J112" i="94"/>
  <c r="K101" i="94"/>
  <c r="K100" i="94"/>
  <c r="T99" i="94"/>
  <c r="Q114" i="94"/>
  <c r="K99" i="94"/>
  <c r="T91" i="94"/>
  <c r="K91" i="94"/>
  <c r="K90" i="94"/>
  <c r="K80" i="94"/>
  <c r="K79" i="94"/>
  <c r="K75" i="94"/>
  <c r="T62" i="94"/>
  <c r="S51" i="94"/>
  <c r="U102" i="94" s="1"/>
  <c r="G51" i="94"/>
  <c r="AG47" i="94"/>
  <c r="O47" i="94" s="1"/>
  <c r="T100" i="94" s="1"/>
  <c r="AB33" i="94"/>
  <c r="AB32" i="94"/>
  <c r="AB31" i="94"/>
  <c r="AB30" i="94"/>
  <c r="AB27" i="94"/>
  <c r="AB26" i="94"/>
  <c r="AB25" i="94"/>
  <c r="AB24" i="94"/>
  <c r="AB23" i="94"/>
  <c r="AB28" i="94" s="1"/>
  <c r="AB22" i="94"/>
  <c r="AB29" i="94" l="1"/>
  <c r="W103" i="94" s="1"/>
  <c r="AB34" i="94"/>
  <c r="M101" i="94"/>
  <c r="M100" i="94"/>
  <c r="M102" i="94" s="1"/>
  <c r="T101" i="94"/>
  <c r="M103" i="94" l="1"/>
  <c r="M104" i="94" s="1"/>
  <c r="AB35" i="94"/>
  <c r="AB37" i="94" l="1"/>
</calcChain>
</file>

<file path=xl/sharedStrings.xml><?xml version="1.0" encoding="utf-8"?>
<sst xmlns="http://schemas.openxmlformats.org/spreadsheetml/2006/main" count="946" uniqueCount="258">
  <si>
    <t>個人番号</t>
    <rPh sb="0" eb="2">
      <t>コジン</t>
    </rPh>
    <rPh sb="2" eb="4">
      <t>バンゴウ</t>
    </rPh>
    <phoneticPr fontId="5"/>
  </si>
  <si>
    <t>氏名</t>
    <rPh sb="0" eb="2">
      <t>シメイ</t>
    </rPh>
    <phoneticPr fontId="5"/>
  </si>
  <si>
    <t>取りまとめ大学名</t>
    <rPh sb="0" eb="1">
      <t>ト</t>
    </rPh>
    <rPh sb="5" eb="7">
      <t>ダイガク</t>
    </rPh>
    <rPh sb="7" eb="8">
      <t>メイ</t>
    </rPh>
    <phoneticPr fontId="5"/>
  </si>
  <si>
    <t>2021様式4-3</t>
    <rPh sb="4" eb="6">
      <t>ヨウシキ</t>
    </rPh>
    <phoneticPr fontId="5"/>
  </si>
  <si>
    <t>2021様式4-1</t>
    <rPh sb="4" eb="6">
      <t>ヨウシキ</t>
    </rPh>
    <phoneticPr fontId="5"/>
  </si>
  <si>
    <t>2021様式4-2</t>
    <rPh sb="4" eb="6">
      <t>ヨウシキ</t>
    </rPh>
    <phoneticPr fontId="5"/>
  </si>
  <si>
    <t>　</t>
    <phoneticPr fontId="5"/>
  </si>
  <si>
    <t>年</t>
    <rPh sb="0" eb="1">
      <t>ネン</t>
    </rPh>
    <phoneticPr fontId="5"/>
  </si>
  <si>
    <t>月</t>
    <rPh sb="0" eb="1">
      <t>ツキ</t>
    </rPh>
    <phoneticPr fontId="5"/>
  </si>
  <si>
    <t>日</t>
    <rPh sb="0" eb="1">
      <t>ニチ</t>
    </rPh>
    <phoneticPr fontId="5"/>
  </si>
  <si>
    <t>独立行政法人日本学生支援機構 理事長 殿</t>
    <rPh sb="0" eb="14">
      <t>ドク</t>
    </rPh>
    <rPh sb="15" eb="18">
      <t>リジチョウ</t>
    </rPh>
    <rPh sb="19" eb="20">
      <t>ドノ</t>
    </rPh>
    <phoneticPr fontId="5"/>
  </si>
  <si>
    <t>氏　　名</t>
    <rPh sb="0" eb="1">
      <t>シ</t>
    </rPh>
    <rPh sb="3" eb="4">
      <t>ナ</t>
    </rPh>
    <phoneticPr fontId="5"/>
  </si>
  <si>
    <t>国内連絡人名又は取りまとめ大学名</t>
  </si>
  <si>
    <t>りんかい大学</t>
    <phoneticPr fontId="5"/>
  </si>
  <si>
    <t>　　標記について、下記のとおり申請します。</t>
    <rPh sb="2" eb="4">
      <t>ヒョウキ</t>
    </rPh>
    <rPh sb="15" eb="17">
      <t>シンセイ</t>
    </rPh>
    <phoneticPr fontId="5"/>
  </si>
  <si>
    <t>記</t>
    <rPh sb="0" eb="1">
      <t>キ</t>
    </rPh>
    <phoneticPr fontId="5"/>
  </si>
  <si>
    <t>留学先大学（英字）</t>
    <rPh sb="0" eb="2">
      <t>リュウガク</t>
    </rPh>
    <rPh sb="2" eb="3">
      <t>サキ</t>
    </rPh>
    <rPh sb="3" eb="4">
      <t>ダイ</t>
    </rPh>
    <rPh sb="4" eb="5">
      <t>ガク</t>
    </rPh>
    <rPh sb="6" eb="8">
      <t>エイジ</t>
    </rPh>
    <phoneticPr fontId="5"/>
  </si>
  <si>
    <t>留学先国・地域名</t>
    <rPh sb="0" eb="2">
      <t>リュウガク</t>
    </rPh>
    <rPh sb="2" eb="3">
      <t>サキ</t>
    </rPh>
    <rPh sb="3" eb="4">
      <t>クニ</t>
    </rPh>
    <rPh sb="5" eb="8">
      <t>チイキメイ</t>
    </rPh>
    <phoneticPr fontId="5"/>
  </si>
  <si>
    <t>都市名</t>
    <rPh sb="0" eb="3">
      <t>トシメイ</t>
    </rPh>
    <phoneticPr fontId="5"/>
  </si>
  <si>
    <t>月　</t>
    <rPh sb="0" eb="1">
      <t>ツキ</t>
    </rPh>
    <phoneticPr fontId="5"/>
  </si>
  <si>
    <t>円</t>
    <rPh sb="0" eb="1">
      <t>エン</t>
    </rPh>
    <phoneticPr fontId="5"/>
  </si>
  <si>
    <t>2021年度海外留学支援制度（大学院学位取得型）授業料調整額算出表兼授業料支給申請書</t>
    <rPh sb="4" eb="6">
      <t>ネンド</t>
    </rPh>
    <rPh sb="6" eb="8">
      <t>カイガイ</t>
    </rPh>
    <rPh sb="8" eb="10">
      <t>リュウガク</t>
    </rPh>
    <rPh sb="10" eb="12">
      <t>シエン</t>
    </rPh>
    <rPh sb="12" eb="14">
      <t>セイド</t>
    </rPh>
    <rPh sb="15" eb="23">
      <t>ダイガクインガクイ</t>
    </rPh>
    <rPh sb="24" eb="27">
      <t>ジュギョウリョウ</t>
    </rPh>
    <rPh sb="27" eb="29">
      <t>チョウセイ</t>
    </rPh>
    <rPh sb="29" eb="30">
      <t>ガク</t>
    </rPh>
    <rPh sb="30" eb="32">
      <t>サンシュツ</t>
    </rPh>
    <rPh sb="32" eb="33">
      <t>ヒョウ</t>
    </rPh>
    <rPh sb="33" eb="34">
      <t>ケン</t>
    </rPh>
    <rPh sb="34" eb="37">
      <t>ジュギョウリョウ</t>
    </rPh>
    <rPh sb="37" eb="39">
      <t>シキュウ</t>
    </rPh>
    <rPh sb="39" eb="42">
      <t>シンセイショ</t>
    </rPh>
    <phoneticPr fontId="5"/>
  </si>
  <si>
    <t>１．派遣学生基本情報</t>
    <rPh sb="2" eb="4">
      <t>ハケン</t>
    </rPh>
    <rPh sb="4" eb="6">
      <t>ガクセイ</t>
    </rPh>
    <rPh sb="6" eb="8">
      <t>キホン</t>
    </rPh>
    <rPh sb="8" eb="10">
      <t>ジョウホウ</t>
    </rPh>
    <phoneticPr fontId="5"/>
  </si>
  <si>
    <t>支援期間</t>
    <rPh sb="0" eb="2">
      <t>シエン</t>
    </rPh>
    <rPh sb="2" eb="4">
      <t>キカン</t>
    </rPh>
    <phoneticPr fontId="5"/>
  </si>
  <si>
    <t>～</t>
  </si>
  <si>
    <t>月</t>
    <rPh sb="0" eb="1">
      <t>ガツ</t>
    </rPh>
    <phoneticPr fontId="5"/>
  </si>
  <si>
    <t>回目</t>
    <rPh sb="0" eb="2">
      <t>カイメ</t>
    </rPh>
    <phoneticPr fontId="5"/>
  </si>
  <si>
    <t>（</t>
    <phoneticPr fontId="5"/>
  </si>
  <si>
    <t>）</t>
    <phoneticPr fontId="5"/>
  </si>
  <si>
    <t>①合計</t>
    <rPh sb="1" eb="3">
      <t>ゴウケイ</t>
    </rPh>
    <phoneticPr fontId="5"/>
  </si>
  <si>
    <t>②合計</t>
    <rPh sb="1" eb="3">
      <t>ゴウケイ</t>
    </rPh>
    <phoneticPr fontId="5"/>
  </si>
  <si>
    <t>2020年度分</t>
    <phoneticPr fontId="5"/>
  </si>
  <si>
    <t>2021年度分</t>
    <phoneticPr fontId="5"/>
  </si>
  <si>
    <t>③合計</t>
    <rPh sb="1" eb="3">
      <t>ゴウケイ</t>
    </rPh>
    <phoneticPr fontId="5"/>
  </si>
  <si>
    <t>※2020-2021学年の返納及び追給申請、授業料納付報告を行う場合、2020年度で申請した際の様式を用いてください。</t>
    <rPh sb="10" eb="12">
      <t>ガクネン</t>
    </rPh>
    <rPh sb="13" eb="15">
      <t>ヘンノウ</t>
    </rPh>
    <rPh sb="15" eb="16">
      <t>オヨ</t>
    </rPh>
    <rPh sb="17" eb="19">
      <t>ツイキュウ</t>
    </rPh>
    <rPh sb="19" eb="21">
      <t>シンセイ</t>
    </rPh>
    <rPh sb="22" eb="25">
      <t>ジュギョウリョウ</t>
    </rPh>
    <rPh sb="25" eb="27">
      <t>ノウフ</t>
    </rPh>
    <rPh sb="27" eb="29">
      <t>ホウコク</t>
    </rPh>
    <rPh sb="30" eb="31">
      <t>オコナ</t>
    </rPh>
    <rPh sb="32" eb="34">
      <t>バアイ</t>
    </rPh>
    <rPh sb="39" eb="41">
      <t>ネンド</t>
    </rPh>
    <rPh sb="42" eb="44">
      <t>シンセイ</t>
    </rPh>
    <rPh sb="46" eb="47">
      <t>サイ</t>
    </rPh>
    <rPh sb="48" eb="50">
      <t>ヨウシキ</t>
    </rPh>
    <rPh sb="51" eb="52">
      <t>モチ</t>
    </rPh>
    <phoneticPr fontId="5"/>
  </si>
  <si>
    <t>３．2021－2022学年の授業料申請</t>
    <rPh sb="11" eb="13">
      <t>ガクネン</t>
    </rPh>
    <rPh sb="14" eb="17">
      <t>ジュギョウリョウ</t>
    </rPh>
    <rPh sb="17" eb="19">
      <t>シンセイ</t>
    </rPh>
    <phoneticPr fontId="5"/>
  </si>
  <si>
    <t>学年</t>
    <rPh sb="0" eb="2">
      <t>ガクネン</t>
    </rPh>
    <phoneticPr fontId="5"/>
  </si>
  <si>
    <t>回数</t>
    <rPh sb="0" eb="2">
      <t>カイスウ</t>
    </rPh>
    <phoneticPr fontId="5"/>
  </si>
  <si>
    <t>振込月/返納月</t>
    <rPh sb="0" eb="2">
      <t>フリコミ</t>
    </rPh>
    <rPh sb="2" eb="3">
      <t>ツキ</t>
    </rPh>
    <rPh sb="4" eb="6">
      <t>ヘンノウ</t>
    </rPh>
    <rPh sb="6" eb="7">
      <t>ツキ</t>
    </rPh>
    <phoneticPr fontId="5"/>
  </si>
  <si>
    <t>支給/返納</t>
    <rPh sb="3" eb="5">
      <t>ヘンノウ</t>
    </rPh>
    <phoneticPr fontId="5"/>
  </si>
  <si>
    <t>支給額/返納額</t>
    <rPh sb="0" eb="3">
      <t>シキュウガク</t>
    </rPh>
    <rPh sb="4" eb="6">
      <t>ヘンノウ</t>
    </rPh>
    <rPh sb="6" eb="7">
      <t>ガク</t>
    </rPh>
    <phoneticPr fontId="5"/>
  </si>
  <si>
    <t>通貨コード</t>
    <rPh sb="0" eb="2">
      <t>ツウカ</t>
    </rPh>
    <phoneticPr fontId="5"/>
  </si>
  <si>
    <t>～</t>
    <phoneticPr fontId="5"/>
  </si>
  <si>
    <t>（</t>
    <phoneticPr fontId="5"/>
  </si>
  <si>
    <t>か</t>
    <phoneticPr fontId="5"/>
  </si>
  <si>
    <t>月</t>
    <rPh sb="0" eb="1">
      <t>ゲツ</t>
    </rPh>
    <phoneticPr fontId="5"/>
  </si>
  <si>
    <t>）</t>
    <phoneticPr fontId="5"/>
  </si>
  <si>
    <t>内訳</t>
    <rPh sb="0" eb="2">
      <t>ウチワケ</t>
    </rPh>
    <phoneticPr fontId="5"/>
  </si>
  <si>
    <t>2021年4月～2022年3月までの月数</t>
    <rPh sb="4" eb="5">
      <t>ネン</t>
    </rPh>
    <rPh sb="6" eb="7">
      <t>ガツ</t>
    </rPh>
    <rPh sb="12" eb="13">
      <t>ネン</t>
    </rPh>
    <rPh sb="14" eb="15">
      <t>ガツ</t>
    </rPh>
    <rPh sb="18" eb="20">
      <t>ツキスウ</t>
    </rPh>
    <phoneticPr fontId="5"/>
  </si>
  <si>
    <t>2022年4月～2023年3月までの月数</t>
    <rPh sb="4" eb="5">
      <t>ネン</t>
    </rPh>
    <rPh sb="6" eb="7">
      <t>ガツ</t>
    </rPh>
    <rPh sb="12" eb="13">
      <t>ネン</t>
    </rPh>
    <rPh sb="14" eb="15">
      <t>ガツ</t>
    </rPh>
    <rPh sb="18" eb="20">
      <t>ツキスウ</t>
    </rPh>
    <phoneticPr fontId="5"/>
  </si>
  <si>
    <t>通貨単位</t>
    <rPh sb="0" eb="2">
      <t>ツウカ</t>
    </rPh>
    <rPh sb="2" eb="4">
      <t>タンイ</t>
    </rPh>
    <phoneticPr fontId="5"/>
  </si>
  <si>
    <t>2021年度円換算率</t>
    <rPh sb="4" eb="6">
      <t>ネンド</t>
    </rPh>
    <rPh sb="6" eb="9">
      <t>エンカンサン</t>
    </rPh>
    <rPh sb="9" eb="10">
      <t>リツ</t>
    </rPh>
    <phoneticPr fontId="5"/>
  </si>
  <si>
    <t>2022年度円換算率</t>
    <rPh sb="4" eb="6">
      <t>ネンド</t>
    </rPh>
    <rPh sb="6" eb="9">
      <t>エンカンサン</t>
    </rPh>
    <rPh sb="9" eb="10">
      <t>リツ</t>
    </rPh>
    <phoneticPr fontId="5"/>
  </si>
  <si>
    <t>本人負担額年額　（現地額）　</t>
    <rPh sb="9" eb="11">
      <t>ゲンチ</t>
    </rPh>
    <rPh sb="11" eb="12">
      <t>ガク</t>
    </rPh>
    <phoneticPr fontId="5"/>
  </si>
  <si>
    <t>合計</t>
    <rPh sb="0" eb="2">
      <t>ゴウケイ</t>
    </rPh>
    <phoneticPr fontId="5"/>
  </si>
  <si>
    <t>申請日</t>
    <rPh sb="0" eb="2">
      <t>シンセイ</t>
    </rPh>
    <rPh sb="2" eb="3">
      <t>ビ</t>
    </rPh>
    <phoneticPr fontId="5"/>
  </si>
  <si>
    <t>学期名等</t>
    <rPh sb="0" eb="2">
      <t>ガッキ</t>
    </rPh>
    <rPh sb="2" eb="3">
      <t>メイ</t>
    </rPh>
    <rPh sb="3" eb="4">
      <t>トウ</t>
    </rPh>
    <phoneticPr fontId="5"/>
  </si>
  <si>
    <t>対象期間</t>
    <rPh sb="0" eb="2">
      <t>タイショウ</t>
    </rPh>
    <rPh sb="2" eb="4">
      <t>キカン</t>
    </rPh>
    <phoneticPr fontId="5"/>
  </si>
  <si>
    <t>証拠書類</t>
    <rPh sb="0" eb="2">
      <t>ショウコ</t>
    </rPh>
    <rPh sb="2" eb="4">
      <t>ショルイ</t>
    </rPh>
    <phoneticPr fontId="5"/>
  </si>
  <si>
    <t>～</t>
    <phoneticPr fontId="5"/>
  </si>
  <si>
    <t>開始年</t>
    <rPh sb="0" eb="2">
      <t>カイシ</t>
    </rPh>
    <rPh sb="2" eb="3">
      <t>ネン</t>
    </rPh>
    <phoneticPr fontId="5"/>
  </si>
  <si>
    <t>開始月</t>
    <rPh sb="0" eb="2">
      <t>カイシ</t>
    </rPh>
    <rPh sb="2" eb="3">
      <t>ツキ</t>
    </rPh>
    <phoneticPr fontId="5"/>
  </si>
  <si>
    <t>終了年</t>
    <rPh sb="0" eb="2">
      <t>シュウリョウ</t>
    </rPh>
    <rPh sb="2" eb="3">
      <t>ネン</t>
    </rPh>
    <phoneticPr fontId="5"/>
  </si>
  <si>
    <t>終了月</t>
    <rPh sb="0" eb="2">
      <t>シュウリョウ</t>
    </rPh>
    <rPh sb="2" eb="3">
      <t>ツキ</t>
    </rPh>
    <phoneticPr fontId="5"/>
  </si>
  <si>
    <t>免除等の事由</t>
    <rPh sb="0" eb="2">
      <t>メンジョ</t>
    </rPh>
    <rPh sb="2" eb="3">
      <t>トウ</t>
    </rPh>
    <rPh sb="4" eb="6">
      <t>ジユウ</t>
    </rPh>
    <phoneticPr fontId="5"/>
  </si>
  <si>
    <t>他の奨学金等名称又は免除等の概要</t>
    <rPh sb="0" eb="1">
      <t>タ</t>
    </rPh>
    <rPh sb="2" eb="5">
      <t>ショウガクキン</t>
    </rPh>
    <rPh sb="5" eb="6">
      <t>トウ</t>
    </rPh>
    <rPh sb="6" eb="8">
      <t>メイショウ</t>
    </rPh>
    <rPh sb="8" eb="9">
      <t>マタ</t>
    </rPh>
    <rPh sb="10" eb="12">
      <t>メンジョ</t>
    </rPh>
    <rPh sb="12" eb="13">
      <t>トウ</t>
    </rPh>
    <rPh sb="14" eb="16">
      <t>ガイヨウ</t>
    </rPh>
    <phoneticPr fontId="5"/>
  </si>
  <si>
    <t>①</t>
    <phoneticPr fontId="5"/>
  </si>
  <si>
    <t>②</t>
    <phoneticPr fontId="5"/>
  </si>
  <si>
    <t>③</t>
    <phoneticPr fontId="5"/>
  </si>
  <si>
    <t>※2020-2021学年の返納の予算執行年度は、機構からの通知文で通知した返納金額の内訳を参照してください。</t>
    <rPh sb="10" eb="12">
      <t>ガクネン</t>
    </rPh>
    <rPh sb="13" eb="15">
      <t>ヘンノウ</t>
    </rPh>
    <rPh sb="16" eb="18">
      <t>ヨサン</t>
    </rPh>
    <rPh sb="18" eb="20">
      <t>シッコウ</t>
    </rPh>
    <rPh sb="20" eb="21">
      <t>ネン</t>
    </rPh>
    <rPh sb="21" eb="22">
      <t>ド</t>
    </rPh>
    <rPh sb="24" eb="26">
      <t>キコウ</t>
    </rPh>
    <rPh sb="29" eb="31">
      <t>ツウチ</t>
    </rPh>
    <rPh sb="31" eb="32">
      <t>ブン</t>
    </rPh>
    <rPh sb="33" eb="35">
      <t>ツウチ</t>
    </rPh>
    <rPh sb="37" eb="39">
      <t>ヘンノウ</t>
    </rPh>
    <rPh sb="39" eb="41">
      <t>キンガク</t>
    </rPh>
    <rPh sb="42" eb="44">
      <t>ウチワケ</t>
    </rPh>
    <rPh sb="45" eb="47">
      <t>サンショウ</t>
    </rPh>
    <phoneticPr fontId="5"/>
  </si>
  <si>
    <t>授業料金額が概算金額と異なる理由</t>
    <rPh sb="0" eb="3">
      <t>ジュギョウリョウ</t>
    </rPh>
    <rPh sb="3" eb="5">
      <t>キンガク</t>
    </rPh>
    <rPh sb="6" eb="8">
      <t>ガイサン</t>
    </rPh>
    <rPh sb="8" eb="10">
      <t>キンガク</t>
    </rPh>
    <rPh sb="11" eb="12">
      <t>コト</t>
    </rPh>
    <rPh sb="14" eb="16">
      <t>リユウ</t>
    </rPh>
    <phoneticPr fontId="5"/>
  </si>
  <si>
    <t>概算/確定</t>
    <rPh sb="0" eb="2">
      <t>ガイサン</t>
    </rPh>
    <rPh sb="3" eb="5">
      <t>カクテイ</t>
    </rPh>
    <phoneticPr fontId="5"/>
  </si>
  <si>
    <t>※月数を計算して入力してください。</t>
    <rPh sb="1" eb="2">
      <t>ツキ</t>
    </rPh>
    <rPh sb="2" eb="3">
      <t>スウ</t>
    </rPh>
    <rPh sb="4" eb="6">
      <t>ケイサン</t>
    </rPh>
    <rPh sb="8" eb="10">
      <t>ニュウリョク</t>
    </rPh>
    <phoneticPr fontId="5"/>
  </si>
  <si>
    <t>授業料金額確定申請後に変更となった理由</t>
    <rPh sb="0" eb="3">
      <t>ジュギョウリョウ</t>
    </rPh>
    <rPh sb="3" eb="5">
      <t>キンガク</t>
    </rPh>
    <rPh sb="5" eb="7">
      <t>カクテイ</t>
    </rPh>
    <rPh sb="7" eb="9">
      <t>シンセイ</t>
    </rPh>
    <rPh sb="9" eb="10">
      <t>ゴ</t>
    </rPh>
    <rPh sb="11" eb="13">
      <t>ヘンコウ</t>
    </rPh>
    <rPh sb="17" eb="19">
      <t>リユウ</t>
    </rPh>
    <phoneticPr fontId="5"/>
  </si>
  <si>
    <t>2021年度申請対象額（現地額）</t>
    <rPh sb="4" eb="6">
      <t>ネンド</t>
    </rPh>
    <rPh sb="6" eb="8">
      <t>シンセイ</t>
    </rPh>
    <rPh sb="8" eb="10">
      <t>タイショウ</t>
    </rPh>
    <rPh sb="10" eb="11">
      <t>ガク</t>
    </rPh>
    <rPh sb="12" eb="14">
      <t>ゲンチ</t>
    </rPh>
    <rPh sb="14" eb="15">
      <t>ガク</t>
    </rPh>
    <phoneticPr fontId="5"/>
  </si>
  <si>
    <t>2022年度申請対象額（現地額）</t>
    <rPh sb="4" eb="6">
      <t>ネンド</t>
    </rPh>
    <rPh sb="6" eb="8">
      <t>シンセイ</t>
    </rPh>
    <rPh sb="8" eb="10">
      <t>タイショウ</t>
    </rPh>
    <rPh sb="10" eb="11">
      <t>ガク</t>
    </rPh>
    <rPh sb="12" eb="14">
      <t>ゲンチ</t>
    </rPh>
    <rPh sb="14" eb="15">
      <t>ガク</t>
    </rPh>
    <phoneticPr fontId="5"/>
  </si>
  <si>
    <t>※2022年度支給分</t>
    <rPh sb="5" eb="7">
      <t>ネンド</t>
    </rPh>
    <rPh sb="7" eb="9">
      <t>シキュウ</t>
    </rPh>
    <rPh sb="9" eb="10">
      <t>ブン</t>
    </rPh>
    <phoneticPr fontId="5"/>
  </si>
  <si>
    <t>Ａ</t>
    <phoneticPr fontId="5"/>
  </si>
  <si>
    <t>Ｂ</t>
    <phoneticPr fontId="5"/>
  </si>
  <si>
    <t>Ｃ</t>
    <phoneticPr fontId="5"/>
  </si>
  <si>
    <t>機構に申請する授業料の積算内訳</t>
    <rPh sb="0" eb="2">
      <t>キコウ</t>
    </rPh>
    <rPh sb="3" eb="5">
      <t>シンセイ</t>
    </rPh>
    <rPh sb="7" eb="10">
      <t>ジュギョウリョウ</t>
    </rPh>
    <rPh sb="11" eb="13">
      <t>セキサン</t>
    </rPh>
    <rPh sb="13" eb="15">
      <t>ウチワケ</t>
    </rPh>
    <phoneticPr fontId="5"/>
  </si>
  <si>
    <t>今回申請対象額（現地額）</t>
    <rPh sb="0" eb="2">
      <t>コンカイ</t>
    </rPh>
    <rPh sb="2" eb="4">
      <t>シンセイ</t>
    </rPh>
    <rPh sb="4" eb="6">
      <t>タイショウ</t>
    </rPh>
    <rPh sb="6" eb="7">
      <t>ガク</t>
    </rPh>
    <rPh sb="8" eb="10">
      <t>ゲンチ</t>
    </rPh>
    <rPh sb="10" eb="11">
      <t>ガク</t>
    </rPh>
    <phoneticPr fontId="5"/>
  </si>
  <si>
    <t>参考）　今回支給後、2021年度支給済額　合計</t>
    <rPh sb="0" eb="2">
      <t>サンコウ</t>
    </rPh>
    <rPh sb="4" eb="6">
      <t>コンカイ</t>
    </rPh>
    <rPh sb="6" eb="8">
      <t>シキュウ</t>
    </rPh>
    <rPh sb="8" eb="9">
      <t>ゴ</t>
    </rPh>
    <rPh sb="14" eb="16">
      <t>ネンド</t>
    </rPh>
    <rPh sb="16" eb="18">
      <t>シキュウ</t>
    </rPh>
    <rPh sb="18" eb="19">
      <t>スミ</t>
    </rPh>
    <rPh sb="19" eb="20">
      <t>ガク</t>
    </rPh>
    <rPh sb="21" eb="23">
      <t>ゴウケイ</t>
    </rPh>
    <phoneticPr fontId="5"/>
  </si>
  <si>
    <t>【詳細】請求・納付スケジュールごとに記載</t>
    <rPh sb="1" eb="3">
      <t>ショウサイ</t>
    </rPh>
    <rPh sb="4" eb="6">
      <t>セイキュウ</t>
    </rPh>
    <rPh sb="7" eb="9">
      <t>ノウフ</t>
    </rPh>
    <rPh sb="18" eb="20">
      <t>キサイ</t>
    </rPh>
    <phoneticPr fontId="5"/>
  </si>
  <si>
    <t>納付残額</t>
    <rPh sb="0" eb="2">
      <t>ノウフ</t>
    </rPh>
    <rPh sb="2" eb="3">
      <t>ザン</t>
    </rPh>
    <rPh sb="3" eb="4">
      <t>ガク</t>
    </rPh>
    <phoneticPr fontId="5"/>
  </si>
  <si>
    <t>：自動計算</t>
    <rPh sb="1" eb="3">
      <t>ジドウ</t>
    </rPh>
    <rPh sb="3" eb="5">
      <t>ケイサン</t>
    </rPh>
    <phoneticPr fontId="5"/>
  </si>
  <si>
    <t xml:space="preserve">  ・ひと学年分の授業料納付報告を累積します。</t>
    <rPh sb="5" eb="7">
      <t>ガクネン</t>
    </rPh>
    <rPh sb="7" eb="8">
      <t>ブン</t>
    </rPh>
    <rPh sb="9" eb="12">
      <t>ジュギョウリョウ</t>
    </rPh>
    <rPh sb="12" eb="14">
      <t>ノウフ</t>
    </rPh>
    <rPh sb="14" eb="16">
      <t>ホウコク</t>
    </rPh>
    <rPh sb="17" eb="19">
      <t>ルイセキ</t>
    </rPh>
    <phoneticPr fontId="5"/>
  </si>
  <si>
    <t>　・授業料を概算で申請した場合は、確定した時点で確定額を報告してください。</t>
    <rPh sb="2" eb="5">
      <t>ジュギョウリョウ</t>
    </rPh>
    <rPh sb="6" eb="8">
      <t>ガイサン</t>
    </rPh>
    <rPh sb="9" eb="11">
      <t>シンセイ</t>
    </rPh>
    <rPh sb="13" eb="15">
      <t>バアイ</t>
    </rPh>
    <rPh sb="17" eb="19">
      <t>カクテイ</t>
    </rPh>
    <rPh sb="21" eb="23">
      <t>ジテン</t>
    </rPh>
    <rPh sb="24" eb="26">
      <t>カクテイ</t>
    </rPh>
    <rPh sb="26" eb="27">
      <t>ガク</t>
    </rPh>
    <rPh sb="28" eb="30">
      <t>ホウコク</t>
    </rPh>
    <phoneticPr fontId="5"/>
  </si>
  <si>
    <t>支払済額</t>
    <rPh sb="0" eb="2">
      <t>シハライ</t>
    </rPh>
    <rPh sb="2" eb="3">
      <t>スミ</t>
    </rPh>
    <rPh sb="3" eb="4">
      <t>ガク</t>
    </rPh>
    <phoneticPr fontId="5"/>
  </si>
  <si>
    <t>５　授業料の納付報告</t>
    <rPh sb="2" eb="5">
      <t>ジュギョウリョウ</t>
    </rPh>
    <rPh sb="6" eb="8">
      <t>ノウフ</t>
    </rPh>
    <rPh sb="8" eb="10">
      <t>ホウコク</t>
    </rPh>
    <phoneticPr fontId="5"/>
  </si>
  <si>
    <t>　・概算額と確定額に差が生じた場合は、調整が必要です。</t>
    <phoneticPr fontId="5"/>
  </si>
  <si>
    <t>　・大学に授業料を納付する都度、本用紙とともに、領収書を提出してください。</t>
    <rPh sb="2" eb="4">
      <t>ダイガク</t>
    </rPh>
    <rPh sb="5" eb="8">
      <t>ジュギョウリョウ</t>
    </rPh>
    <rPh sb="9" eb="11">
      <t>ノウフ</t>
    </rPh>
    <rPh sb="13" eb="15">
      <t>ツド</t>
    </rPh>
    <rPh sb="16" eb="17">
      <t>ホン</t>
    </rPh>
    <rPh sb="17" eb="19">
      <t>ヨウシ</t>
    </rPh>
    <rPh sb="24" eb="27">
      <t>リョウシュウショ</t>
    </rPh>
    <rPh sb="28" eb="30">
      <t>テイシュツ</t>
    </rPh>
    <phoneticPr fontId="5"/>
  </si>
  <si>
    <t>2021-2022学年で、支援終了となりますか？</t>
    <rPh sb="9" eb="11">
      <t>ガクネン</t>
    </rPh>
    <rPh sb="13" eb="15">
      <t>シエン</t>
    </rPh>
    <rPh sb="15" eb="17">
      <t>シュウリョウ</t>
    </rPh>
    <phoneticPr fontId="5"/>
  </si>
  <si>
    <t>12か月を超える場合、ひと学年の月数は12か月で計算します。2022-2023学年に支援しない場合で12か月よりも少ない場合は、支援期間で計算します。</t>
    <rPh sb="3" eb="4">
      <t>ゲツ</t>
    </rPh>
    <rPh sb="5" eb="6">
      <t>コ</t>
    </rPh>
    <rPh sb="8" eb="10">
      <t>バアイ</t>
    </rPh>
    <rPh sb="13" eb="15">
      <t>ガクネン</t>
    </rPh>
    <rPh sb="16" eb="17">
      <t>ツキ</t>
    </rPh>
    <rPh sb="17" eb="18">
      <t>スウ</t>
    </rPh>
    <rPh sb="22" eb="23">
      <t>ゲツ</t>
    </rPh>
    <rPh sb="24" eb="26">
      <t>ケイサン</t>
    </rPh>
    <rPh sb="42" eb="44">
      <t>シエン</t>
    </rPh>
    <rPh sb="47" eb="49">
      <t>バアイ</t>
    </rPh>
    <rPh sb="53" eb="54">
      <t>ゲツ</t>
    </rPh>
    <rPh sb="57" eb="58">
      <t>スク</t>
    </rPh>
    <rPh sb="60" eb="62">
      <t>バアイ</t>
    </rPh>
    <rPh sb="64" eb="66">
      <t>シエン</t>
    </rPh>
    <rPh sb="66" eb="68">
      <t>キカン</t>
    </rPh>
    <rPh sb="69" eb="71">
      <t>ケイサン</t>
    </rPh>
    <phoneticPr fontId="5"/>
  </si>
  <si>
    <t>2021－2022学年の期間</t>
    <rPh sb="12" eb="14">
      <t>キカン</t>
    </rPh>
    <phoneticPr fontId="5"/>
  </si>
  <si>
    <t>機構又は取りまとめ大学に領収書を提出した日</t>
    <rPh sb="0" eb="2">
      <t>キコウ</t>
    </rPh>
    <rPh sb="2" eb="3">
      <t>マタ</t>
    </rPh>
    <rPh sb="4" eb="5">
      <t>ト</t>
    </rPh>
    <rPh sb="9" eb="11">
      <t>ダイガク</t>
    </rPh>
    <rPh sb="12" eb="15">
      <t>リョウシュウショ</t>
    </rPh>
    <rPh sb="16" eb="18">
      <t>テイシュツ</t>
    </rPh>
    <rPh sb="20" eb="21">
      <t>ニチ</t>
    </rPh>
    <phoneticPr fontId="5"/>
  </si>
  <si>
    <t>留学先大学に授業料を支払った日</t>
    <rPh sb="0" eb="2">
      <t>リュウガク</t>
    </rPh>
    <rPh sb="2" eb="3">
      <t>サキ</t>
    </rPh>
    <rPh sb="3" eb="5">
      <t>ダイガク</t>
    </rPh>
    <rPh sb="6" eb="9">
      <t>ジュギョウリョウ</t>
    </rPh>
    <rPh sb="10" eb="12">
      <t>シハラ</t>
    </rPh>
    <rPh sb="14" eb="15">
      <t>ヒ</t>
    </rPh>
    <phoneticPr fontId="5"/>
  </si>
  <si>
    <t>2020-
2021学年
（旧学年）</t>
    <rPh sb="10" eb="12">
      <t>ガクネン</t>
    </rPh>
    <rPh sb="14" eb="17">
      <t>キュウガクネン</t>
    </rPh>
    <phoneticPr fontId="5"/>
  </si>
  <si>
    <t>2021-
2022学年
（新学年）</t>
    <rPh sb="10" eb="12">
      <t>ガクネン</t>
    </rPh>
    <rPh sb="14" eb="15">
      <t>シン</t>
    </rPh>
    <rPh sb="15" eb="17">
      <t>ガクネン</t>
    </rPh>
    <phoneticPr fontId="5"/>
  </si>
  <si>
    <t>支給申請年度</t>
    <rPh sb="0" eb="2">
      <t>シキュウ</t>
    </rPh>
    <rPh sb="2" eb="4">
      <t>シンセイ</t>
    </rPh>
    <rPh sb="4" eb="5">
      <t>ネン</t>
    </rPh>
    <rPh sb="5" eb="6">
      <t>ド</t>
    </rPh>
    <phoneticPr fontId="5"/>
  </si>
  <si>
    <t>－</t>
    <phoneticPr fontId="5"/>
  </si>
  <si>
    <t>USD</t>
  </si>
  <si>
    <t>アメリカ合衆国</t>
  </si>
  <si>
    <t>ドル</t>
  </si>
  <si>
    <t>€</t>
  </si>
  <si>
    <t>ユーロ</t>
  </si>
  <si>
    <t>SEK</t>
  </si>
  <si>
    <t>スウェーデン・クローネ</t>
  </si>
  <si>
    <t>スウェーデン</t>
  </si>
  <si>
    <t>BRL</t>
  </si>
  <si>
    <t>ヘアル</t>
  </si>
  <si>
    <t>ブラジル</t>
  </si>
  <si>
    <t>INR</t>
  </si>
  <si>
    <t>インド・ルピー</t>
  </si>
  <si>
    <t>インド</t>
  </si>
  <si>
    <t>CAD</t>
  </si>
  <si>
    <t>カナダ・ドル</t>
  </si>
  <si>
    <t>カナダ</t>
  </si>
  <si>
    <t>MXN</t>
  </si>
  <si>
    <t>メキシコ・ペソ</t>
  </si>
  <si>
    <t>メキシコ</t>
  </si>
  <si>
    <t>PEN</t>
  </si>
  <si>
    <t>ペルー</t>
  </si>
  <si>
    <t>ソル</t>
  </si>
  <si>
    <t>￡</t>
  </si>
  <si>
    <t>イギリス</t>
  </si>
  <si>
    <t>スターリング・ポンド</t>
  </si>
  <si>
    <t>CNY</t>
  </si>
  <si>
    <t>中華人民共和国</t>
  </si>
  <si>
    <t>CHF</t>
  </si>
  <si>
    <t>スイス・フラン</t>
  </si>
  <si>
    <t>スイス</t>
  </si>
  <si>
    <t>ARS</t>
  </si>
  <si>
    <t>アルゼンチン・ペソ</t>
  </si>
  <si>
    <t>アルゼンチン</t>
  </si>
  <si>
    <t>KRW</t>
  </si>
  <si>
    <t>ウォン</t>
  </si>
  <si>
    <t>大韓民国</t>
  </si>
  <si>
    <t>AUD</t>
  </si>
  <si>
    <t>オーストラリア・ドル</t>
  </si>
  <si>
    <t>オーストラリア</t>
  </si>
  <si>
    <t>NOK</t>
  </si>
  <si>
    <t>ノルウェー・クローネ</t>
  </si>
  <si>
    <t>ノルウェー</t>
  </si>
  <si>
    <t>DKK</t>
  </si>
  <si>
    <t>デンマーク・クローネ</t>
  </si>
  <si>
    <t>デンマーク</t>
  </si>
  <si>
    <t>HKD</t>
  </si>
  <si>
    <t>香港</t>
  </si>
  <si>
    <t>MYR</t>
  </si>
  <si>
    <t>マレーシア</t>
  </si>
  <si>
    <t>KES</t>
  </si>
  <si>
    <t>ケニア・シリング</t>
  </si>
  <si>
    <t>ケニア</t>
  </si>
  <si>
    <t>ILS</t>
  </si>
  <si>
    <t>イスラエル</t>
  </si>
  <si>
    <t>シェケル</t>
  </si>
  <si>
    <t>PLN</t>
  </si>
  <si>
    <t>ズロティ</t>
  </si>
  <si>
    <t>ポーランド</t>
  </si>
  <si>
    <t>CZK</t>
  </si>
  <si>
    <t>コルナ</t>
  </si>
  <si>
    <t>チェコ</t>
  </si>
  <si>
    <t>HUF</t>
  </si>
  <si>
    <t>フォリント</t>
  </si>
  <si>
    <t>ハンガリー</t>
  </si>
  <si>
    <t>RON</t>
  </si>
  <si>
    <t>レイ</t>
  </si>
  <si>
    <t>ルーマニア</t>
  </si>
  <si>
    <t>SGD</t>
  </si>
  <si>
    <t>シンガポール・ドル</t>
  </si>
  <si>
    <t>シンガポール</t>
  </si>
  <si>
    <t>BGN</t>
  </si>
  <si>
    <t>レヴ</t>
  </si>
  <si>
    <t>ブルガリア</t>
  </si>
  <si>
    <t>AED</t>
  </si>
  <si>
    <t>ディルハム</t>
  </si>
  <si>
    <t>アラブ首長国連邦</t>
  </si>
  <si>
    <t>財務省が告示している「出納官吏事務規程第14条及び第16条に規定する外国貨幣換算率を定める等の件（令和２年12月25日財務省告示第308号）(令和３年４月1日適用)」より、主な留学先国・地域を以下に抜粋しています。他の国・地域の円換算率や詳細は財務省のホームページから確認してください。</t>
  </si>
  <si>
    <t>通貨コード</t>
  </si>
  <si>
    <t>通貨名</t>
  </si>
  <si>
    <t>国・地域名</t>
  </si>
  <si>
    <t>2021年度円換算率</t>
  </si>
  <si>
    <t>（１通貨単位当たり）</t>
  </si>
  <si>
    <t>欧州経済通貨統合参加国</t>
  </si>
  <si>
    <t>元</t>
  </si>
  <si>
    <t>香港・ドル</t>
  </si>
  <si>
    <t>（「出納官吏事務規程第14条及び第16条に規定する外国貨幣換算率を定める等の件（令和２年12月25日財務省告示第308号）(令和３年４月1日適用)」（財務省）から抜粋、機構が計算）</t>
  </si>
  <si>
    <t>○抜粋元：財務省告示の当該規程</t>
  </si>
  <si>
    <t>https://www.mof.go.jp/about_mof/act/kokuji_tsuutatsu/kokuji/KO-20201225-0308.pdf</t>
  </si>
  <si>
    <t>2021年度外国貨幣円換算率</t>
    <phoneticPr fontId="5"/>
  </si>
  <si>
    <t>取りまとめ大学名</t>
    <phoneticPr fontId="5"/>
  </si>
  <si>
    <t>派遣学生基本情報</t>
    <rPh sb="0" eb="2">
      <t>ハケン</t>
    </rPh>
    <rPh sb="2" eb="4">
      <t>ガクセイ</t>
    </rPh>
    <rPh sb="4" eb="6">
      <t>キホン</t>
    </rPh>
    <rPh sb="6" eb="8">
      <t>ジョウホウ</t>
    </rPh>
    <phoneticPr fontId="5"/>
  </si>
  <si>
    <t>授業料申請にかかる根拠書類を以下に貼りつけてください。</t>
    <rPh sb="0" eb="3">
      <t>ジュギョウリョウ</t>
    </rPh>
    <rPh sb="3" eb="5">
      <t>シンセイ</t>
    </rPh>
    <rPh sb="9" eb="11">
      <t>コンキョ</t>
    </rPh>
    <rPh sb="11" eb="13">
      <t>ショルイ</t>
    </rPh>
    <rPh sb="14" eb="16">
      <t>イカ</t>
    </rPh>
    <rPh sb="17" eb="18">
      <t>ハ</t>
    </rPh>
    <phoneticPr fontId="5"/>
  </si>
  <si>
    <t>提出日</t>
    <rPh sb="0" eb="2">
      <t>テイシュツ</t>
    </rPh>
    <rPh sb="2" eb="3">
      <t>ビ</t>
    </rPh>
    <phoneticPr fontId="5"/>
  </si>
  <si>
    <r>
      <t>2021年度海外留学支援制度（大学院学位取得型）授業料</t>
    </r>
    <r>
      <rPr>
        <b/>
        <u/>
        <sz val="20"/>
        <rFont val="ＭＳ ゴシック"/>
        <family val="3"/>
        <charset val="128"/>
      </rPr>
      <t>領収書</t>
    </r>
    <r>
      <rPr>
        <b/>
        <sz val="13"/>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7">
      <t>ジュギョウリョウ</t>
    </rPh>
    <rPh sb="27" eb="30">
      <t>リョウシュウショ</t>
    </rPh>
    <rPh sb="30" eb="32">
      <t>テンプ</t>
    </rPh>
    <rPh sb="32" eb="34">
      <t>ヨウシ</t>
    </rPh>
    <phoneticPr fontId="5"/>
  </si>
  <si>
    <t>2021様式4-4</t>
    <rPh sb="4" eb="6">
      <t>ヨウシキ</t>
    </rPh>
    <phoneticPr fontId="5"/>
  </si>
  <si>
    <r>
      <t>2021年度海外留学支援制度（大学院学位取得型）</t>
    </r>
    <r>
      <rPr>
        <b/>
        <u/>
        <sz val="20"/>
        <rFont val="ＭＳ ゴシック"/>
        <family val="3"/>
        <charset val="128"/>
      </rPr>
      <t>機構以外からの奨学金等書類</t>
    </r>
    <r>
      <rPr>
        <b/>
        <sz val="13"/>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6">
      <t>キコウ</t>
    </rPh>
    <rPh sb="26" eb="28">
      <t>イガイ</t>
    </rPh>
    <rPh sb="31" eb="34">
      <t>ショウガクキン</t>
    </rPh>
    <rPh sb="34" eb="35">
      <t>トウ</t>
    </rPh>
    <rPh sb="35" eb="37">
      <t>ショルイ</t>
    </rPh>
    <rPh sb="37" eb="39">
      <t>テンプ</t>
    </rPh>
    <rPh sb="39" eb="41">
      <t>ヨウシ</t>
    </rPh>
    <phoneticPr fontId="5"/>
  </si>
  <si>
    <t>備考</t>
    <rPh sb="0" eb="2">
      <t>ビコウ</t>
    </rPh>
    <phoneticPr fontId="5"/>
  </si>
  <si>
    <r>
      <t>2021年度海外留学支援制度（大学院学位取得型）授業料</t>
    </r>
    <r>
      <rPr>
        <b/>
        <u/>
        <sz val="20"/>
        <rFont val="ＭＳ ゴシック"/>
        <family val="3"/>
        <charset val="128"/>
      </rPr>
      <t>請求書等</t>
    </r>
    <r>
      <rPr>
        <b/>
        <sz val="13"/>
        <rFont val="ＭＳ ゴシック"/>
        <family val="3"/>
        <charset val="128"/>
      </rPr>
      <t>貼付用紙</t>
    </r>
    <rPh sb="4" eb="6">
      <t>ネンド</t>
    </rPh>
    <rPh sb="6" eb="8">
      <t>カイガイ</t>
    </rPh>
    <rPh sb="8" eb="10">
      <t>リュウガク</t>
    </rPh>
    <rPh sb="10" eb="12">
      <t>シエン</t>
    </rPh>
    <rPh sb="12" eb="14">
      <t>セイド</t>
    </rPh>
    <rPh sb="15" eb="23">
      <t>ダイガクインガクイ</t>
    </rPh>
    <rPh sb="24" eb="27">
      <t>ジュギョウリョウ</t>
    </rPh>
    <rPh sb="27" eb="30">
      <t>セイキュウショ</t>
    </rPh>
    <rPh sb="30" eb="31">
      <t>トウ</t>
    </rPh>
    <rPh sb="31" eb="33">
      <t>テンプ</t>
    </rPh>
    <rPh sb="33" eb="35">
      <t>ヨウシ</t>
    </rPh>
    <phoneticPr fontId="5"/>
  </si>
  <si>
    <t>概算</t>
  </si>
  <si>
    <t>2021 Autumn</t>
    <phoneticPr fontId="5"/>
  </si>
  <si>
    <t>請求書兼領収書</t>
  </si>
  <si>
    <t>確定</t>
  </si>
  <si>
    <t>2021年度分</t>
  </si>
  <si>
    <t>返納</t>
  </si>
  <si>
    <t>支給</t>
  </si>
  <si>
    <t>2020年度分</t>
  </si>
  <si>
    <t>フランス</t>
    <phoneticPr fontId="5"/>
  </si>
  <si>
    <t>パリ</t>
    <phoneticPr fontId="5"/>
  </si>
  <si>
    <t>G21111111011</t>
    <phoneticPr fontId="5"/>
  </si>
  <si>
    <t>青海　花子</t>
    <phoneticPr fontId="5"/>
  </si>
  <si>
    <t>University of RINKAI</t>
    <phoneticPr fontId="5"/>
  </si>
  <si>
    <t>はい</t>
  </si>
  <si>
    <t>2022 Spring</t>
    <phoneticPr fontId="5"/>
  </si>
  <si>
    <t>その他</t>
  </si>
  <si>
    <t>２．2021年度（2021年4月～2022年3月）に機構から支給された授業料及び返納した授業料金額</t>
    <rPh sb="6" eb="7">
      <t>ネン</t>
    </rPh>
    <rPh sb="7" eb="8">
      <t>ド</t>
    </rPh>
    <rPh sb="13" eb="14">
      <t>ネン</t>
    </rPh>
    <rPh sb="15" eb="16">
      <t>ガツ</t>
    </rPh>
    <rPh sb="21" eb="22">
      <t>ネン</t>
    </rPh>
    <rPh sb="23" eb="24">
      <t>ガツ</t>
    </rPh>
    <rPh sb="26" eb="28">
      <t>キコウ</t>
    </rPh>
    <rPh sb="30" eb="32">
      <t>シキュウ</t>
    </rPh>
    <rPh sb="35" eb="38">
      <t>ジュギョウリョウ</t>
    </rPh>
    <rPh sb="38" eb="39">
      <t>オヨ</t>
    </rPh>
    <rPh sb="40" eb="42">
      <t>ヘンノウ</t>
    </rPh>
    <rPh sb="44" eb="47">
      <t>ジュギョウリョウ</t>
    </rPh>
    <rPh sb="47" eb="49">
      <t>キンガク</t>
    </rPh>
    <phoneticPr fontId="5"/>
  </si>
  <si>
    <t>①授業料概算申請</t>
    <rPh sb="1" eb="4">
      <t>ジュギョウリョウ</t>
    </rPh>
    <rPh sb="4" eb="6">
      <t>ガイサン</t>
    </rPh>
    <rPh sb="6" eb="8">
      <t>シンセイ</t>
    </rPh>
    <phoneticPr fontId="5"/>
  </si>
  <si>
    <t>②授業料確定申請</t>
    <rPh sb="1" eb="4">
      <t>ジュギョウリョウ</t>
    </rPh>
    <rPh sb="4" eb="6">
      <t>カクテイ</t>
    </rPh>
    <rPh sb="6" eb="8">
      <t>シンセイ</t>
    </rPh>
    <phoneticPr fontId="5"/>
  </si>
  <si>
    <t>①で申請した金額との差額</t>
    <rPh sb="2" eb="4">
      <t>シンセイ</t>
    </rPh>
    <rPh sb="6" eb="8">
      <t>キンガク</t>
    </rPh>
    <rPh sb="10" eb="12">
      <t>サガク</t>
    </rPh>
    <phoneticPr fontId="5"/>
  </si>
  <si>
    <t>③授業料確定後の金額変更</t>
    <rPh sb="1" eb="4">
      <t>ジュギョウリョウ</t>
    </rPh>
    <rPh sb="4" eb="6">
      <t>カクテイ</t>
    </rPh>
    <rPh sb="6" eb="7">
      <t>ゴ</t>
    </rPh>
    <rPh sb="8" eb="10">
      <t>キンガク</t>
    </rPh>
    <rPh sb="10" eb="12">
      <t>ヘンコウ</t>
    </rPh>
    <phoneticPr fontId="5"/>
  </si>
  <si>
    <t>②で申請した金額との差額</t>
    <rPh sb="2" eb="4">
      <t>シンセイ</t>
    </rPh>
    <rPh sb="6" eb="8">
      <t>キンガク</t>
    </rPh>
    <rPh sb="10" eb="12">
      <t>サガク</t>
    </rPh>
    <phoneticPr fontId="5"/>
  </si>
  <si>
    <t>★②で授業料確定した後</t>
    <rPh sb="3" eb="6">
      <t>ジュギョウリョウ</t>
    </rPh>
    <rPh sb="6" eb="8">
      <t>カクテイ</t>
    </rPh>
    <rPh sb="10" eb="11">
      <t>アト</t>
    </rPh>
    <phoneticPr fontId="5"/>
  </si>
  <si>
    <t>回目の変更</t>
    <phoneticPr fontId="5"/>
  </si>
  <si>
    <t>★前回変更：</t>
    <rPh sb="1" eb="3">
      <t>ゼンカイ</t>
    </rPh>
    <rPh sb="3" eb="5">
      <t>ヘンコウ</t>
    </rPh>
    <phoneticPr fontId="5"/>
  </si>
  <si>
    <t>学期毎払い</t>
  </si>
  <si>
    <t>リンギッド</t>
    <phoneticPr fontId="5"/>
  </si>
  <si>
    <t>現地額</t>
    <rPh sb="0" eb="2">
      <t>ゲンチ</t>
    </rPh>
    <rPh sb="2" eb="3">
      <t>ガク</t>
    </rPh>
    <phoneticPr fontId="5"/>
  </si>
  <si>
    <r>
      <t>2021秋学期のTA実施が確定し、授業料が減額になったため。
請求書金額3,770</t>
    </r>
    <r>
      <rPr>
        <sz val="10"/>
        <rFont val="ＭＳ Ｐゴシック"/>
        <family val="3"/>
        <charset val="128"/>
      </rPr>
      <t>€</t>
    </r>
    <r>
      <rPr>
        <sz val="10"/>
        <rFont val="ＭＳ ゴシック"/>
        <family val="3"/>
        <charset val="128"/>
      </rPr>
      <t>－減額分250</t>
    </r>
    <r>
      <rPr>
        <sz val="10"/>
        <rFont val="ＭＳ Ｐゴシック"/>
        <family val="3"/>
        <charset val="128"/>
      </rPr>
      <t>€</t>
    </r>
    <r>
      <rPr>
        <sz val="10"/>
        <rFont val="ＭＳ ゴシック"/>
        <family val="3"/>
        <charset val="128"/>
      </rPr>
      <t>＝3,520</t>
    </r>
    <r>
      <rPr>
        <sz val="10"/>
        <rFont val="ＭＳ Ｐゴシック"/>
        <family val="3"/>
        <charset val="128"/>
      </rPr>
      <t>€</t>
    </r>
    <rPh sb="4" eb="5">
      <t>アキ</t>
    </rPh>
    <rPh sb="5" eb="7">
      <t>ガッキ</t>
    </rPh>
    <rPh sb="10" eb="12">
      <t>ジッシ</t>
    </rPh>
    <rPh sb="13" eb="15">
      <t>カクテイ</t>
    </rPh>
    <rPh sb="17" eb="20">
      <t>ジュギョウリョウ</t>
    </rPh>
    <rPh sb="21" eb="23">
      <t>ゲンガク</t>
    </rPh>
    <rPh sb="31" eb="34">
      <t>セイキュウショ</t>
    </rPh>
    <rPh sb="34" eb="36">
      <t>キンガク</t>
    </rPh>
    <rPh sb="43" eb="46">
      <t>ゲンガクブン</t>
    </rPh>
    <phoneticPr fontId="5"/>
  </si>
  <si>
    <t>2022 Summer</t>
    <phoneticPr fontId="5"/>
  </si>
  <si>
    <t>授業料免除等</t>
    <rPh sb="0" eb="3">
      <t>ジュギョウリョウ</t>
    </rPh>
    <rPh sb="3" eb="5">
      <t>メンジョ</t>
    </rPh>
    <rPh sb="5" eb="6">
      <t>トウ</t>
    </rPh>
    <phoneticPr fontId="5"/>
  </si>
  <si>
    <t>免除等の有無</t>
    <rPh sb="0" eb="2">
      <t>メンジョ</t>
    </rPh>
    <rPh sb="2" eb="3">
      <t>トウ</t>
    </rPh>
    <rPh sb="4" eb="6">
      <t>ウム</t>
    </rPh>
    <phoneticPr fontId="5"/>
  </si>
  <si>
    <t>申請に基づく支給額（円）</t>
    <rPh sb="6" eb="8">
      <t>シキュウ</t>
    </rPh>
    <phoneticPr fontId="5"/>
  </si>
  <si>
    <t>年度上限調整後2021年度支給額（円）</t>
    <rPh sb="11" eb="12">
      <t>ネン</t>
    </rPh>
    <rPh sb="12" eb="13">
      <t>ド</t>
    </rPh>
    <rPh sb="13" eb="15">
      <t>シキュウ</t>
    </rPh>
    <phoneticPr fontId="5"/>
  </si>
  <si>
    <t>年度上限調整後2021年度支給額（円）</t>
    <rPh sb="11" eb="12">
      <t>ネン</t>
    </rPh>
    <rPh sb="12" eb="13">
      <t>ド</t>
    </rPh>
    <rPh sb="13" eb="15">
      <t>シキュウ</t>
    </rPh>
    <phoneticPr fontId="5"/>
  </si>
  <si>
    <t>※「はい」又は「いいえ」を選択してください。</t>
    <rPh sb="5" eb="6">
      <t>マタ</t>
    </rPh>
    <rPh sb="13" eb="15">
      <t>センタク</t>
    </rPh>
    <phoneticPr fontId="5"/>
  </si>
  <si>
    <t>※TAやRAを行うことで授業料が免除または減額になった場合や、授業料に相当する奨学金を受給した場合、その他、授業料が
　免除になった場合、その詳細を記入してください。
※開始年月、終了年月は、授業料免除、減免等の該当期間を記入してください。</t>
    <phoneticPr fontId="5"/>
  </si>
  <si>
    <t>（当初申請時点で授業料が確定している場合は②で申請）</t>
    <rPh sb="8" eb="11">
      <t>ジュギョウリョウ</t>
    </rPh>
    <rPh sb="23" eb="25">
      <t>シンセイ</t>
    </rPh>
    <phoneticPr fontId="5"/>
  </si>
  <si>
    <t>（概算申請の場合は①で申請し、授業料確定後に②で再度申請）</t>
    <rPh sb="1" eb="3">
      <t>ガイサン</t>
    </rPh>
    <rPh sb="3" eb="5">
      <t>シンセイ</t>
    </rPh>
    <rPh sb="6" eb="8">
      <t>バアイ</t>
    </rPh>
    <rPh sb="11" eb="13">
      <t>シンセイ</t>
    </rPh>
    <rPh sb="15" eb="18">
      <t>ジュギョウリョウ</t>
    </rPh>
    <phoneticPr fontId="5"/>
  </si>
  <si>
    <t>学期等（及び対象時期）</t>
  </si>
  <si>
    <t>一括・分納</t>
    <rPh sb="0" eb="2">
      <t>イッカツ</t>
    </rPh>
    <rPh sb="3" eb="5">
      <t>ブンノウ</t>
    </rPh>
    <phoneticPr fontId="5"/>
  </si>
  <si>
    <t>免除等無し</t>
  </si>
  <si>
    <r>
      <rPr>
        <b/>
        <sz val="10"/>
        <color rgb="FFFF0000"/>
        <rFont val="ＭＳ ゴシック"/>
        <family val="3"/>
        <charset val="128"/>
      </rPr>
      <t>【本記入例の想定】</t>
    </r>
    <r>
      <rPr>
        <sz val="10"/>
        <color rgb="FFFF0000"/>
        <rFont val="ＭＳ ゴシック"/>
        <family val="3"/>
        <charset val="128"/>
      </rPr>
      <t xml:space="preserve">
本記入例は、2021年９月時点で、2021‐2022学年の授業料を申請する場合の様式例です。
＜2020-2021学年（旧学年）の2021年度分の授業料＞
・2020年9月～の2020-2021学年の授業料3,770</t>
    </r>
    <r>
      <rPr>
        <sz val="10"/>
        <color rgb="FFFF0000"/>
        <rFont val="ＭＳ Ｐゴシック"/>
        <family val="3"/>
        <charset val="128"/>
      </rPr>
      <t>€</t>
    </r>
    <r>
      <rPr>
        <sz val="10"/>
        <color rgb="FFFF0000"/>
        <rFont val="ＭＳ ゴシック"/>
        <family val="3"/>
        <charset val="128"/>
      </rPr>
      <t>のうち、2021年度内分1,571</t>
    </r>
    <r>
      <rPr>
        <sz val="10"/>
        <color rgb="FFFF0000"/>
        <rFont val="ＭＳ Ｐゴシック"/>
        <family val="3"/>
        <charset val="128"/>
      </rPr>
      <t>€</t>
    </r>
    <r>
      <rPr>
        <sz val="10"/>
        <color rgb="FFFF0000"/>
        <rFont val="ＭＳ ゴシック"/>
        <family val="3"/>
        <charset val="128"/>
      </rPr>
      <t>を2021年４月に支給申請
・８月に他奨学金の受給等により5万円分の返納
＜2021-2022学年（新学年）の2021年度分の授業料＞
・2021年9月～の2021‐2022学年の授業料3,770</t>
    </r>
    <r>
      <rPr>
        <sz val="10"/>
        <color rgb="FFFF0000"/>
        <rFont val="ＭＳ Ｐゴシック"/>
        <family val="3"/>
        <charset val="128"/>
      </rPr>
      <t>€</t>
    </r>
    <r>
      <rPr>
        <sz val="10"/>
        <color rgb="FFFF0000"/>
        <rFont val="ＭＳ ゴシック"/>
        <family val="3"/>
        <charset val="128"/>
      </rPr>
      <t>（前学年の授業料より概算）のうち、2021年度内分2,199.17</t>
    </r>
    <r>
      <rPr>
        <sz val="10"/>
        <color rgb="FFFF0000"/>
        <rFont val="ＭＳ Ｐゴシック"/>
        <family val="3"/>
        <charset val="128"/>
      </rPr>
      <t>€</t>
    </r>
    <r>
      <rPr>
        <sz val="10"/>
        <color rgb="FFFF0000"/>
        <rFont val="ＭＳ ゴシック"/>
        <family val="3"/>
        <charset val="128"/>
      </rPr>
      <t xml:space="preserve">を９月に支給申請【今回申請分】
</t>
    </r>
    <r>
      <rPr>
        <b/>
        <u/>
        <sz val="10"/>
        <color rgb="FF0066FF"/>
        <rFont val="ＭＳ ゴシック"/>
        <family val="3"/>
        <charset val="128"/>
      </rPr>
      <t xml:space="preserve">
※ひと学年分の授業料納付報告を累積するため、2021年度の授業料は必ずこのデータで管理し、保管してください。授業料の確定・変更・納付報告も同じファイルで行ってください。</t>
    </r>
    <rPh sb="36" eb="38">
      <t>ガクネン</t>
    </rPh>
    <rPh sb="68" eb="70">
      <t>ガクネン</t>
    </rPh>
    <rPh sb="71" eb="74">
      <t>キュウガクネン</t>
    </rPh>
    <rPh sb="80" eb="82">
      <t>ネンド</t>
    </rPh>
    <rPh sb="82" eb="83">
      <t>ブン</t>
    </rPh>
    <rPh sb="84" eb="87">
      <t>ジュギョウリョウ</t>
    </rPh>
    <rPh sb="147" eb="149">
      <t>シキュウ</t>
    </rPh>
    <rPh sb="149" eb="151">
      <t>シンセイ</t>
    </rPh>
    <rPh sb="172" eb="174">
      <t>ヘンノウ</t>
    </rPh>
    <rPh sb="189" eb="190">
      <t>シン</t>
    </rPh>
    <rPh sb="281" eb="283">
      <t>コンカイ</t>
    </rPh>
    <rPh sb="283" eb="285">
      <t>シンセイ</t>
    </rPh>
    <rPh sb="285" eb="286">
      <t>ブン</t>
    </rPh>
    <rPh sb="315" eb="316">
      <t>ネン</t>
    </rPh>
    <rPh sb="316" eb="317">
      <t>ド</t>
    </rPh>
    <rPh sb="318" eb="321">
      <t>ジュギョウリョウ</t>
    </rPh>
    <rPh sb="322" eb="323">
      <t>カナラ</t>
    </rPh>
    <rPh sb="330" eb="332">
      <t>カンリ</t>
    </rPh>
    <rPh sb="334" eb="336">
      <t>ホカン</t>
    </rPh>
    <rPh sb="353" eb="355">
      <t>ノウフ</t>
    </rPh>
    <rPh sb="355" eb="357">
      <t>ホウコク</t>
    </rPh>
    <rPh sb="358" eb="359">
      <t>オナ</t>
    </rPh>
    <rPh sb="365" eb="366">
      <t>オコナ</t>
    </rPh>
    <phoneticPr fontId="5"/>
  </si>
  <si>
    <t>一部免除</t>
  </si>
  <si>
    <t>TA又はRA実施</t>
  </si>
  <si>
    <t>2022春学期及び夏学期のTA実施の決定により、授業料がさらに減額になったため。
②確定金額3,520€－免除分500€＝3,020€</t>
    <phoneticPr fontId="5"/>
  </si>
  <si>
    <t>2021 Autumn</t>
    <phoneticPr fontId="5"/>
  </si>
  <si>
    <t>2022 Spring</t>
    <phoneticPr fontId="5"/>
  </si>
  <si>
    <t>2022 Summer</t>
    <phoneticPr fontId="5"/>
  </si>
  <si>
    <r>
      <rPr>
        <b/>
        <sz val="10"/>
        <color rgb="FFFF0000"/>
        <rFont val="ＭＳ ゴシック"/>
        <family val="3"/>
        <charset val="128"/>
      </rPr>
      <t>【本記入例の想定】</t>
    </r>
    <r>
      <rPr>
        <sz val="10"/>
        <color rgb="FFFF0000"/>
        <rFont val="ＭＳ ゴシック"/>
        <family val="3"/>
        <charset val="128"/>
      </rPr>
      <t xml:space="preserve">
本記入例は、2022年２月時点で、2021‐2022学年の授業料を申請する場合の様式例です。
＜2020-2021学年（旧学年）の2021年度分の授業料＞
・2020年9月～の2020-2021学年の授業料3,770</t>
    </r>
    <r>
      <rPr>
        <sz val="10"/>
        <color rgb="FFFF0000"/>
        <rFont val="ＭＳ Ｐゴシック"/>
        <family val="3"/>
        <charset val="128"/>
      </rPr>
      <t>€</t>
    </r>
    <r>
      <rPr>
        <sz val="10"/>
        <color rgb="FFFF0000"/>
        <rFont val="ＭＳ ゴシック"/>
        <family val="3"/>
        <charset val="128"/>
      </rPr>
      <t>のうち、2021年度内分1,571</t>
    </r>
    <r>
      <rPr>
        <sz val="10"/>
        <color rgb="FFFF0000"/>
        <rFont val="ＭＳ Ｐゴシック"/>
        <family val="3"/>
        <charset val="128"/>
      </rPr>
      <t>€</t>
    </r>
    <r>
      <rPr>
        <sz val="10"/>
        <color rgb="FFFF0000"/>
        <rFont val="ＭＳ ゴシック"/>
        <family val="3"/>
        <charset val="128"/>
      </rPr>
      <t>を2021年４月に支給申請
・８月に他奨学金の受給等により5万円分の返納
＜2021-2022学年（新学年）の2021年度分の授業料＞
・2021年9月～の2021‐2022学年の授業料3,770</t>
    </r>
    <r>
      <rPr>
        <sz val="10"/>
        <color rgb="FFFF0000"/>
        <rFont val="ＭＳ Ｐゴシック"/>
        <family val="3"/>
        <charset val="128"/>
      </rPr>
      <t>€</t>
    </r>
    <r>
      <rPr>
        <sz val="10"/>
        <color rgb="FFFF0000"/>
        <rFont val="ＭＳ ゴシック"/>
        <family val="3"/>
        <charset val="128"/>
      </rPr>
      <t>（前学年の授業料より概算）のうち、2021年度内分2,199.17</t>
    </r>
    <r>
      <rPr>
        <sz val="10"/>
        <color rgb="FFFF0000"/>
        <rFont val="ＭＳ Ｐゴシック"/>
        <family val="3"/>
        <charset val="128"/>
      </rPr>
      <t>€</t>
    </r>
    <r>
      <rPr>
        <sz val="10"/>
        <color rgb="FFFF0000"/>
        <rFont val="ＭＳ ゴシック"/>
        <family val="3"/>
        <charset val="128"/>
      </rPr>
      <t>を９月に支給申請（３．①）
・11月に1学期目のTA実施が決まり、250</t>
    </r>
    <r>
      <rPr>
        <sz val="10"/>
        <color rgb="FFFF0000"/>
        <rFont val="ＭＳ Ｐゴシック"/>
        <family val="3"/>
        <charset val="128"/>
      </rPr>
      <t>€</t>
    </r>
    <r>
      <rPr>
        <sz val="10"/>
        <color rgb="FFFF0000"/>
        <rFont val="ＭＳ ゴシック"/>
        <family val="3"/>
        <charset val="128"/>
      </rPr>
      <t>減額になり返納（３.②）
・２月に2学期目と3学期目のTA実施が決まり、さらに250</t>
    </r>
    <r>
      <rPr>
        <sz val="10"/>
        <color rgb="FFFF0000"/>
        <rFont val="ＭＳ Ｐゴシック"/>
        <family val="3"/>
        <charset val="128"/>
      </rPr>
      <t>€</t>
    </r>
    <r>
      <rPr>
        <sz val="10"/>
        <color rgb="FFFF0000"/>
        <rFont val="ＭＳ ゴシック"/>
        <family val="3"/>
        <charset val="128"/>
      </rPr>
      <t xml:space="preserve">×2学期分の減額が確定、授業料確定後の変更を行い、返納（３.③）【今回申請分】
</t>
    </r>
    <r>
      <rPr>
        <b/>
        <u/>
        <sz val="10"/>
        <color rgb="FF0066FF"/>
        <rFont val="ＭＳ ゴシック"/>
        <family val="3"/>
        <charset val="128"/>
      </rPr>
      <t>※ひと学年分の授業料納付報告を累積するため、2021年度の授業料は必ずこのデータで管理し、保管してください。授業料の確定・変更・納付報告も同じファイルで行ってください。</t>
    </r>
    <rPh sb="36" eb="38">
      <t>ガクネン</t>
    </rPh>
    <rPh sb="68" eb="70">
      <t>ガクネン</t>
    </rPh>
    <rPh sb="71" eb="74">
      <t>キュウガクネン</t>
    </rPh>
    <rPh sb="80" eb="82">
      <t>ネンド</t>
    </rPh>
    <rPh sb="82" eb="83">
      <t>ブン</t>
    </rPh>
    <rPh sb="84" eb="87">
      <t>ジュギョウリョウ</t>
    </rPh>
    <rPh sb="147" eb="149">
      <t>シキュウ</t>
    </rPh>
    <rPh sb="149" eb="151">
      <t>シンセイ</t>
    </rPh>
    <rPh sb="172" eb="174">
      <t>ヘンノウ</t>
    </rPh>
    <rPh sb="189" eb="190">
      <t>シン</t>
    </rPh>
    <rPh sb="289" eb="290">
      <t>ガツ</t>
    </rPh>
    <rPh sb="385" eb="387">
      <t>コンカイ</t>
    </rPh>
    <rPh sb="387" eb="389">
      <t>シンセイ</t>
    </rPh>
    <rPh sb="389" eb="390">
      <t>ブン</t>
    </rPh>
    <rPh sb="419" eb="420">
      <t>ネン</t>
    </rPh>
    <rPh sb="420" eb="421">
      <t>ド</t>
    </rPh>
    <rPh sb="422" eb="425">
      <t>ジュギョウリョウ</t>
    </rPh>
    <rPh sb="426" eb="427">
      <t>カナラ</t>
    </rPh>
    <rPh sb="434" eb="436">
      <t>カンリ</t>
    </rPh>
    <rPh sb="438" eb="440">
      <t>ホカン</t>
    </rPh>
    <rPh sb="457" eb="459">
      <t>ノウフ</t>
    </rPh>
    <rPh sb="459" eb="461">
      <t>ホウコク</t>
    </rPh>
    <rPh sb="462" eb="463">
      <t>オナ</t>
    </rPh>
    <rPh sb="469" eb="470">
      <t>オコナ</t>
    </rPh>
    <phoneticPr fontId="5"/>
  </si>
  <si>
    <t>3.昨年度の授業料</t>
  </si>
  <si>
    <r>
      <rPr>
        <sz val="10"/>
        <color rgb="FFC00000"/>
        <rFont val="ＭＳ ゴシック"/>
        <family val="3"/>
        <charset val="128"/>
      </rPr>
      <t>（概算申請の場合のみ）</t>
    </r>
    <r>
      <rPr>
        <sz val="10"/>
        <rFont val="ＭＳ ゴシック"/>
        <family val="3"/>
        <charset val="128"/>
      </rPr>
      <t>ひと学年の授業料の算出根拠</t>
    </r>
    <rPh sb="1" eb="3">
      <t>ガイサン</t>
    </rPh>
    <rPh sb="3" eb="5">
      <t>シンセイ</t>
    </rPh>
    <rPh sb="6" eb="8">
      <t>バアイ</t>
    </rPh>
    <rPh sb="13" eb="15">
      <t>ガクネン</t>
    </rPh>
    <rPh sb="16" eb="19">
      <t>ジュギョウリョウ</t>
    </rPh>
    <rPh sb="20" eb="22">
      <t>サンシュツ</t>
    </rPh>
    <rPh sb="22" eb="24">
      <t>コンキョ</t>
    </rPh>
    <phoneticPr fontId="5"/>
  </si>
  <si>
    <t>５．授業料の納付報告</t>
    <rPh sb="2" eb="5">
      <t>ジュギョウリョウ</t>
    </rPh>
    <rPh sb="6" eb="8">
      <t>ノウフ</t>
    </rPh>
    <rPh sb="8" eb="10">
      <t>ホウコク</t>
    </rPh>
    <phoneticPr fontId="5"/>
  </si>
  <si>
    <t>④　2021年度（2021年４月～2022年３月）支給額合計（②＋③）</t>
    <rPh sb="6" eb="7">
      <t>ネン</t>
    </rPh>
    <rPh sb="7" eb="8">
      <t>ド</t>
    </rPh>
    <rPh sb="25" eb="27">
      <t>シキュウ</t>
    </rPh>
    <rPh sb="27" eb="28">
      <t>ガク</t>
    </rPh>
    <rPh sb="28" eb="30">
      <t>ゴウケイ</t>
    </rPh>
    <phoneticPr fontId="5"/>
  </si>
  <si>
    <t>　　2021年度（2021年４月～2022年３月）授業料申請上限額</t>
    <rPh sb="6" eb="7">
      <t>ネン</t>
    </rPh>
    <rPh sb="7" eb="8">
      <t>ド</t>
    </rPh>
    <rPh sb="13" eb="14">
      <t>ネン</t>
    </rPh>
    <rPh sb="15" eb="16">
      <t>ガツ</t>
    </rPh>
    <rPh sb="21" eb="22">
      <t>ネン</t>
    </rPh>
    <rPh sb="23" eb="24">
      <t>ガツ</t>
    </rPh>
    <rPh sb="25" eb="28">
      <t>ジュギョウリョウ</t>
    </rPh>
    <rPh sb="28" eb="30">
      <t>シンセイ</t>
    </rPh>
    <rPh sb="30" eb="32">
      <t>ジョウゲン</t>
    </rPh>
    <rPh sb="32" eb="33">
      <t>ガク</t>
    </rPh>
    <phoneticPr fontId="5"/>
  </si>
  <si>
    <t>⑤  2021年度（2021年４月～2022年３月）本申請書提出時点の支払可能額　（250万円-④）</t>
    <rPh sb="7" eb="9">
      <t>ネンド</t>
    </rPh>
    <rPh sb="14" eb="15">
      <t>ネン</t>
    </rPh>
    <rPh sb="16" eb="17">
      <t>ガツ</t>
    </rPh>
    <rPh sb="22" eb="23">
      <t>ネン</t>
    </rPh>
    <rPh sb="24" eb="25">
      <t>ガツ</t>
    </rPh>
    <rPh sb="26" eb="27">
      <t>ホン</t>
    </rPh>
    <rPh sb="27" eb="30">
      <t>シンセイショ</t>
    </rPh>
    <rPh sb="30" eb="32">
      <t>テイシュツ</t>
    </rPh>
    <rPh sb="32" eb="34">
      <t>ジテン</t>
    </rPh>
    <rPh sb="35" eb="37">
      <t>シハライ</t>
    </rPh>
    <rPh sb="37" eb="39">
      <t>カノウ</t>
    </rPh>
    <rPh sb="39" eb="40">
      <t>ガク</t>
    </rPh>
    <rPh sb="45" eb="47">
      <t>マンエン</t>
    </rPh>
    <phoneticPr fontId="5"/>
  </si>
  <si>
    <t>４．2021－2022学年の支給額</t>
    <phoneticPr fontId="5"/>
  </si>
  <si>
    <t>４．2021－2022学年の支給額</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</si>
</sst>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yyyy&quot;年&quot;m&quot;月&quot;;@"/>
    <numFmt numFmtId="178" formatCode="#,##0.00_ "/>
    <numFmt numFmtId="179" formatCode="#,##0.00000_ "/>
    <numFmt numFmtId="180" formatCode="#,##0.000_ "/>
    <numFmt numFmtId="181" formatCode="0_);[Red]\(0\)"/>
    <numFmt numFmtId="182" formatCode="#,##0.00000"/>
    <numFmt numFmtId="183" formatCode="yyyy/m/d;@"/>
    <numFmt numFmtId="184" formatCode="#,##0.000"/>
  </numFmts>
  <fonts count="5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2"/>
      <scheme val="minor"/>
    </font>
    <font>
      <sz val="11"/>
      <color theme="1"/>
      <name val="ＭＳ Ｐゴシック"/>
      <family val="3"/>
      <charset val="128"/>
      <scheme val="minor"/>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ＭＳ Ｐ明朝"/>
      <family val="1"/>
      <charset val="128"/>
    </font>
    <font>
      <sz val="10"/>
      <color theme="1"/>
      <name val="ＭＳ ゴシック"/>
      <family val="3"/>
      <charset val="128"/>
    </font>
    <font>
      <sz val="10"/>
      <name val="ＭＳ ゴシック"/>
      <family val="3"/>
      <charset val="128"/>
    </font>
    <font>
      <sz val="10"/>
      <color rgb="FFC00000"/>
      <name val="ＭＳ ゴシック"/>
      <family val="3"/>
      <charset val="128"/>
    </font>
    <font>
      <sz val="9"/>
      <color rgb="FFFF0000"/>
      <name val="ＭＳ ゴシック"/>
      <family val="3"/>
      <charset val="128"/>
    </font>
    <font>
      <sz val="9"/>
      <color theme="5"/>
      <name val="ＭＳ ゴシック"/>
      <family val="3"/>
      <charset val="128"/>
    </font>
    <font>
      <sz val="8"/>
      <name val="ＭＳ ゴシック"/>
      <family val="3"/>
      <charset val="128"/>
    </font>
    <font>
      <sz val="10"/>
      <color rgb="FFFF0000"/>
      <name val="ＭＳ ゴシック"/>
      <family val="3"/>
      <charset val="128"/>
    </font>
    <font>
      <sz val="10"/>
      <color indexed="8"/>
      <name val="ＭＳ ゴシック"/>
      <family val="3"/>
      <charset val="128"/>
    </font>
    <font>
      <sz val="10"/>
      <color rgb="FF00B050"/>
      <name val="ＭＳ ゴシック"/>
      <family val="3"/>
      <charset val="128"/>
    </font>
    <font>
      <sz val="8"/>
      <color rgb="FFC00000"/>
      <name val="ＭＳ ゴシック"/>
      <family val="3"/>
      <charset val="128"/>
    </font>
    <font>
      <sz val="8"/>
      <color theme="5"/>
      <name val="ＭＳ ゴシック"/>
      <family val="3"/>
      <charset val="128"/>
    </font>
    <font>
      <sz val="15"/>
      <name val="ＭＳ ゴシック"/>
      <family val="3"/>
      <charset val="128"/>
    </font>
    <font>
      <sz val="15"/>
      <color rgb="FFFF0000"/>
      <name val="ＭＳ ゴシック"/>
      <family val="3"/>
      <charset val="128"/>
    </font>
    <font>
      <sz val="12"/>
      <color theme="5"/>
      <name val="ＭＳ ゴシック"/>
      <family val="3"/>
      <charset val="128"/>
    </font>
    <font>
      <sz val="9"/>
      <color rgb="FF000000"/>
      <name val="ＭＳ Ｐ明朝"/>
      <family val="1"/>
      <charset val="128"/>
    </font>
    <font>
      <b/>
      <sz val="10"/>
      <color theme="0"/>
      <name val="ＭＳ ゴシック"/>
      <family val="3"/>
      <charset val="128"/>
    </font>
    <font>
      <b/>
      <sz val="10"/>
      <name val="ＭＳ ゴシック"/>
      <family val="3"/>
      <charset val="128"/>
    </font>
    <font>
      <sz val="11"/>
      <name val="ＭＳ ゴシック"/>
      <family val="3"/>
      <charset val="128"/>
    </font>
    <font>
      <sz val="11"/>
      <color rgb="FF000000"/>
      <name val="ＭＳ ゴシック"/>
      <family val="3"/>
      <charset val="128"/>
    </font>
    <font>
      <sz val="9"/>
      <name val="ＭＳ ゴシック"/>
      <family val="3"/>
      <charset val="128"/>
    </font>
    <font>
      <sz val="11"/>
      <color theme="1"/>
      <name val="ＭＳ ゴシック"/>
      <family val="3"/>
      <charset val="128"/>
    </font>
    <font>
      <b/>
      <sz val="12"/>
      <color rgb="FF000000"/>
      <name val="ＭＳ Ｐゴシック"/>
      <family val="3"/>
      <charset val="128"/>
    </font>
    <font>
      <sz val="10"/>
      <color rgb="FF000000"/>
      <name val="ＭＳ Ｐゴシック"/>
      <family val="3"/>
      <charset val="128"/>
    </font>
    <font>
      <sz val="10"/>
      <name val="Century"/>
      <family val="1"/>
    </font>
    <font>
      <b/>
      <sz val="13"/>
      <name val="ＭＳ ゴシック"/>
      <family val="3"/>
      <charset val="128"/>
    </font>
    <font>
      <b/>
      <u/>
      <sz val="20"/>
      <name val="ＭＳ ゴシック"/>
      <family val="3"/>
      <charset val="128"/>
    </font>
    <font>
      <sz val="10"/>
      <name val="ＭＳ Ｐゴシック"/>
      <family val="3"/>
      <charset val="128"/>
    </font>
    <font>
      <sz val="9"/>
      <color rgb="FF000000"/>
      <name val="ＭＳ ゴシック"/>
      <family val="3"/>
      <charset val="128"/>
    </font>
    <font>
      <sz val="9"/>
      <color rgb="FFC00000"/>
      <name val="ＭＳ ゴシック"/>
      <family val="3"/>
      <charset val="128"/>
    </font>
    <font>
      <sz val="10"/>
      <color rgb="FFFF0000"/>
      <name val="ＭＳ Ｐゴシック"/>
      <family val="3"/>
      <charset val="128"/>
    </font>
    <font>
      <b/>
      <sz val="10"/>
      <color rgb="FFFF0000"/>
      <name val="ＭＳ ゴシック"/>
      <family val="3"/>
      <charset val="128"/>
    </font>
    <font>
      <b/>
      <u/>
      <sz val="10"/>
      <color rgb="FF0066FF"/>
      <name val="ＭＳ ゴシック"/>
      <family val="3"/>
      <charset val="128"/>
    </font>
    <font>
      <sz val="11"/>
      <color rgb="FF000000"/>
      <name val="ＭＳ Ｐゴシック"/>
      <family val="3"/>
      <charset val="128"/>
    </font>
  </fonts>
  <fills count="35">
    <fill>
      <patternFill patternType="none"/>
    </fill>
    <fill>
      <patternFill patternType="gray125"/>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D9D9D9"/>
        <bgColor rgb="FF000000"/>
      </patternFill>
    </fill>
    <fill>
      <patternFill patternType="solid">
        <fgColor theme="1" tint="0.249977111117893"/>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rgb="FFFDE9D9"/>
        <bgColor rgb="FF000000"/>
      </patternFill>
    </fill>
    <fill>
      <patternFill patternType="solid">
        <fgColor theme="0"/>
        <bgColor indexed="64"/>
      </patternFill>
    </fill>
    <fill>
      <patternFill patternType="solid">
        <fgColor rgb="FFD9D9D9"/>
        <bgColor indexed="64"/>
      </patternFill>
    </fill>
    <fill>
      <patternFill patternType="solid">
        <fgColor rgb="FFFDE9D9"/>
        <bgColor indexed="64"/>
      </patternFill>
    </fill>
  </fills>
  <borders count="64">
    <border>
      <left/>
      <right/>
      <top/>
      <bottom/>
      <diagonal/>
    </border>
    <border>
      <left style="thin">
        <color indexed="64"/>
      </left>
      <right style="thin">
        <color indexed="64"/>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medium">
        <color auto="1"/>
      </right>
      <top style="medium">
        <color auto="1"/>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rgb="FFFF0000"/>
      </left>
      <right style="thin">
        <color indexed="64"/>
      </right>
      <top style="medium">
        <color rgb="FFFF0000"/>
      </top>
      <bottom style="medium">
        <color rgb="FFFF0000"/>
      </bottom>
      <diagonal/>
    </border>
    <border>
      <left style="thin">
        <color indexed="64"/>
      </left>
      <right style="thin">
        <color indexed="64"/>
      </right>
      <top style="medium">
        <color rgb="FFFF0000"/>
      </top>
      <bottom style="medium">
        <color rgb="FFFF0000"/>
      </bottom>
      <diagonal/>
    </border>
    <border>
      <left style="thin">
        <color indexed="64"/>
      </left>
      <right style="medium">
        <color rgb="FFFF0000"/>
      </right>
      <top style="medium">
        <color rgb="FFFF0000"/>
      </top>
      <bottom style="medium">
        <color rgb="FFFF0000"/>
      </bottom>
      <diagonal/>
    </border>
    <border>
      <left style="thick">
        <color theme="5" tint="-0.499984740745262"/>
      </left>
      <right/>
      <top style="thick">
        <color theme="5" tint="-0.499984740745262"/>
      </top>
      <bottom style="thick">
        <color theme="5" tint="-0.499984740745262"/>
      </bottom>
      <diagonal/>
    </border>
    <border>
      <left/>
      <right/>
      <top style="thick">
        <color theme="5" tint="-0.499984740745262"/>
      </top>
      <bottom style="thick">
        <color theme="5" tint="-0.499984740745262"/>
      </bottom>
      <diagonal/>
    </border>
    <border>
      <left style="thin">
        <color indexed="64"/>
      </left>
      <right/>
      <top style="thick">
        <color theme="5" tint="-0.499984740745262"/>
      </top>
      <bottom style="thick">
        <color theme="5" tint="-0.499984740745262"/>
      </bottom>
      <diagonal/>
    </border>
    <border>
      <left/>
      <right style="thin">
        <color indexed="64"/>
      </right>
      <top style="thick">
        <color theme="5" tint="-0.499984740745262"/>
      </top>
      <bottom style="thick">
        <color theme="5" tint="-0.499984740745262"/>
      </bottom>
      <diagonal/>
    </border>
    <border>
      <left/>
      <right style="thick">
        <color theme="5" tint="-0.499984740745262"/>
      </right>
      <top style="thick">
        <color theme="5" tint="-0.499984740745262"/>
      </top>
      <bottom style="thick">
        <color theme="5" tint="-0.499984740745262"/>
      </bottom>
      <diagonal/>
    </border>
    <border>
      <left/>
      <right/>
      <top/>
      <bottom style="thick">
        <color theme="5" tint="-0.499984740745262"/>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style="thick">
        <color theme="5" tint="-0.499984740745262"/>
      </top>
      <bottom/>
      <diagonal/>
    </border>
    <border>
      <left style="thin">
        <color indexed="64"/>
      </left>
      <right/>
      <top style="thick">
        <color theme="5" tint="-0.499984740745262"/>
      </top>
      <bottom/>
      <diagonal/>
    </border>
    <border>
      <left/>
      <right style="thin">
        <color indexed="64"/>
      </right>
      <top style="thick">
        <color theme="5" tint="-0.499984740745262"/>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medium">
        <color rgb="FFFF0000"/>
      </top>
      <bottom style="medium">
        <color rgb="FFFF0000"/>
      </bottom>
      <diagonal/>
    </border>
    <border>
      <left style="medium">
        <color rgb="FFFF0000"/>
      </left>
      <right/>
      <top/>
      <bottom style="medium">
        <color rgb="FFFF0000"/>
      </bottom>
      <diagonal/>
    </border>
    <border>
      <left/>
      <right/>
      <top/>
      <bottom style="medium">
        <color rgb="FFFF0000"/>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62">
    <xf numFmtId="0" fontId="0" fillId="0" borderId="0"/>
    <xf numFmtId="38" fontId="4" fillId="0" borderId="0" applyFont="0" applyFill="0" applyBorder="0" applyAlignment="0" applyProtection="0"/>
    <xf numFmtId="0" fontId="4" fillId="0" borderId="0">
      <alignment vertical="center"/>
    </xf>
    <xf numFmtId="0" fontId="4"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6" fillId="0" borderId="0"/>
    <xf numFmtId="38" fontId="4" fillId="0" borderId="0" applyFont="0" applyFill="0" applyBorder="0" applyAlignment="0" applyProtection="0"/>
    <xf numFmtId="0" fontId="7" fillId="0" borderId="0">
      <alignment vertical="center"/>
    </xf>
    <xf numFmtId="0" fontId="3" fillId="0" borderId="0">
      <alignment vertical="center"/>
    </xf>
    <xf numFmtId="0" fontId="3" fillId="0" borderId="0">
      <alignment vertical="center"/>
    </xf>
    <xf numFmtId="0" fontId="4" fillId="0" borderId="0"/>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6" borderId="0" applyNumberFormat="0" applyBorder="0" applyAlignment="0" applyProtection="0">
      <alignment vertical="center"/>
    </xf>
    <xf numFmtId="0" fontId="8" fillId="9" borderId="0" applyNumberFormat="0" applyBorder="0" applyAlignment="0" applyProtection="0">
      <alignment vertical="center"/>
    </xf>
    <xf numFmtId="0" fontId="8" fillId="12" borderId="0" applyNumberFormat="0" applyBorder="0" applyAlignment="0" applyProtection="0">
      <alignment vertical="center"/>
    </xf>
    <xf numFmtId="0" fontId="9" fillId="13"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20" borderId="0" applyNumberFormat="0" applyBorder="0" applyAlignment="0" applyProtection="0">
      <alignment vertical="center"/>
    </xf>
    <xf numFmtId="0" fontId="10" fillId="0" borderId="0" applyNumberFormat="0" applyFill="0" applyBorder="0" applyAlignment="0" applyProtection="0">
      <alignment vertical="center"/>
    </xf>
    <xf numFmtId="0" fontId="11" fillId="21" borderId="2" applyNumberFormat="0" applyAlignment="0" applyProtection="0">
      <alignment vertical="center"/>
    </xf>
    <xf numFmtId="0" fontId="12" fillId="22" borderId="0" applyNumberFormat="0" applyBorder="0" applyAlignment="0" applyProtection="0">
      <alignment vertical="center"/>
    </xf>
    <xf numFmtId="0" fontId="4" fillId="23" borderId="3" applyNumberFormat="0" applyFont="0" applyAlignment="0" applyProtection="0">
      <alignment vertical="center"/>
    </xf>
    <xf numFmtId="0" fontId="13" fillId="0" borderId="4" applyNumberFormat="0" applyFill="0" applyAlignment="0" applyProtection="0">
      <alignment vertical="center"/>
    </xf>
    <xf numFmtId="0" fontId="14" fillId="4" borderId="0" applyNumberFormat="0" applyBorder="0" applyAlignment="0" applyProtection="0">
      <alignment vertical="center"/>
    </xf>
    <xf numFmtId="0" fontId="15" fillId="24" borderId="5" applyNumberFormat="0" applyAlignment="0" applyProtection="0">
      <alignment vertical="center"/>
    </xf>
    <xf numFmtId="0" fontId="16" fillId="0" borderId="0" applyNumberFormat="0" applyFill="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24" borderId="10" applyNumberFormat="0" applyAlignment="0" applyProtection="0">
      <alignment vertical="center"/>
    </xf>
    <xf numFmtId="0" fontId="22" fillId="0" borderId="0" applyNumberFormat="0" applyFill="0" applyBorder="0" applyAlignment="0" applyProtection="0">
      <alignment vertical="center"/>
    </xf>
    <xf numFmtId="0" fontId="23" fillId="8" borderId="5" applyNumberFormat="0" applyAlignment="0" applyProtection="0">
      <alignment vertical="center"/>
    </xf>
    <xf numFmtId="0" fontId="4" fillId="0" borderId="0">
      <alignment vertical="center"/>
    </xf>
    <xf numFmtId="0" fontId="24" fillId="5" borderId="0" applyNumberFormat="0" applyBorder="0" applyAlignment="0" applyProtection="0">
      <alignment vertical="center"/>
    </xf>
    <xf numFmtId="0" fontId="1" fillId="0" borderId="0">
      <alignment vertical="center"/>
    </xf>
  </cellStyleXfs>
  <cellXfs count="424">
    <xf numFmtId="0" fontId="0" fillId="0" borderId="0" xfId="0"/>
    <xf numFmtId="0" fontId="25" fillId="0" borderId="0" xfId="0" applyFont="1"/>
    <xf numFmtId="0" fontId="26" fillId="0" borderId="0" xfId="0" applyFont="1" applyAlignment="1" applyProtection="1">
      <alignment horizontal="right" vertical="center"/>
    </xf>
    <xf numFmtId="0" fontId="26" fillId="0" borderId="0" xfId="0" applyFont="1" applyAlignment="1" applyProtection="1">
      <alignment horizontal="justify" vertical="center"/>
    </xf>
    <xf numFmtId="0" fontId="27" fillId="0" borderId="0" xfId="0" applyFont="1" applyProtection="1"/>
    <xf numFmtId="0" fontId="27" fillId="0" borderId="0" xfId="0" applyFont="1" applyAlignment="1" applyProtection="1">
      <alignment vertical="center"/>
    </xf>
    <xf numFmtId="0" fontId="27" fillId="0" borderId="0" xfId="0" applyFont="1" applyAlignment="1" applyProtection="1"/>
    <xf numFmtId="0" fontId="27" fillId="2" borderId="15" xfId="0" applyFont="1" applyFill="1" applyBorder="1" applyProtection="1"/>
    <xf numFmtId="0" fontId="27" fillId="2" borderId="12" xfId="0" applyFont="1" applyFill="1" applyBorder="1" applyProtection="1"/>
    <xf numFmtId="0" fontId="28" fillId="0" borderId="0" xfId="0" applyFont="1" applyProtection="1"/>
    <xf numFmtId="0" fontId="27" fillId="0" borderId="0" xfId="0" applyFont="1" applyAlignment="1" applyProtection="1">
      <alignment horizontal="left" vertical="top" wrapText="1"/>
    </xf>
    <xf numFmtId="0" fontId="33" fillId="0" borderId="0" xfId="0" applyFont="1"/>
    <xf numFmtId="0" fontId="26" fillId="0" borderId="0" xfId="0" applyFont="1" applyAlignment="1" applyProtection="1">
      <alignment vertical="top"/>
    </xf>
    <xf numFmtId="0" fontId="26" fillId="0" borderId="0" xfId="0" applyFont="1" applyAlignment="1" applyProtection="1">
      <alignment vertical="center"/>
    </xf>
    <xf numFmtId="0" fontId="26" fillId="0" borderId="0" xfId="0" applyFont="1" applyFill="1" applyAlignment="1" applyProtection="1">
      <alignment vertical="center"/>
    </xf>
    <xf numFmtId="0" fontId="26" fillId="0" borderId="0" xfId="17" applyFont="1" applyAlignment="1">
      <alignment horizontal="right" vertical="center"/>
    </xf>
    <xf numFmtId="0" fontId="27" fillId="0" borderId="0" xfId="0" applyFont="1"/>
    <xf numFmtId="0" fontId="26" fillId="0" borderId="0" xfId="0" applyFont="1" applyBorder="1" applyAlignment="1" applyProtection="1">
      <alignment vertical="center"/>
    </xf>
    <xf numFmtId="0" fontId="26" fillId="0" borderId="0" xfId="0" applyFont="1" applyFill="1" applyBorder="1" applyAlignment="1" applyProtection="1">
      <alignment horizontal="right" vertical="center"/>
    </xf>
    <xf numFmtId="0" fontId="26" fillId="0" borderId="0" xfId="0" applyFont="1" applyFill="1" applyBorder="1" applyAlignment="1" applyProtection="1">
      <alignment vertical="center"/>
    </xf>
    <xf numFmtId="0" fontId="26" fillId="2" borderId="15" xfId="0" applyFont="1" applyFill="1" applyBorder="1" applyAlignment="1" applyProtection="1">
      <alignment horizontal="center" vertical="center"/>
    </xf>
    <xf numFmtId="0" fontId="26" fillId="2" borderId="12" xfId="0" applyFont="1" applyFill="1" applyBorder="1" applyAlignment="1" applyProtection="1">
      <alignment horizontal="center" vertical="center"/>
    </xf>
    <xf numFmtId="0" fontId="26" fillId="2" borderId="16" xfId="0" applyFont="1" applyFill="1" applyBorder="1" applyAlignment="1" applyProtection="1">
      <alignment vertical="center"/>
    </xf>
    <xf numFmtId="0" fontId="26" fillId="0" borderId="16" xfId="1" applyNumberFormat="1" applyFont="1" applyFill="1" applyBorder="1" applyAlignment="1" applyProtection="1">
      <alignment horizontal="right" vertical="center" wrapText="1"/>
      <protection locked="0"/>
    </xf>
    <xf numFmtId="38" fontId="26" fillId="26" borderId="16" xfId="1" applyFont="1" applyFill="1" applyBorder="1" applyAlignment="1" applyProtection="1">
      <alignment vertical="center" wrapText="1"/>
      <protection locked="0"/>
    </xf>
    <xf numFmtId="0" fontId="26" fillId="2" borderId="13" xfId="0" applyFont="1" applyFill="1" applyBorder="1" applyAlignment="1" applyProtection="1">
      <alignment vertical="center"/>
    </xf>
    <xf numFmtId="0" fontId="26" fillId="2" borderId="15" xfId="0" applyFont="1" applyFill="1" applyBorder="1" applyAlignment="1" applyProtection="1">
      <alignment vertical="center"/>
    </xf>
    <xf numFmtId="0" fontId="26" fillId="2" borderId="12" xfId="0" applyFont="1" applyFill="1" applyBorder="1" applyAlignment="1" applyProtection="1">
      <alignment vertical="center"/>
    </xf>
    <xf numFmtId="0" fontId="26" fillId="2" borderId="1" xfId="0" applyFont="1" applyFill="1" applyBorder="1" applyAlignment="1" applyProtection="1">
      <alignment vertical="center"/>
    </xf>
    <xf numFmtId="0" fontId="26" fillId="2" borderId="25" xfId="0" applyFont="1" applyFill="1" applyBorder="1" applyAlignment="1" applyProtection="1">
      <alignment vertical="center"/>
    </xf>
    <xf numFmtId="0" fontId="26" fillId="2" borderId="26" xfId="0" applyFont="1" applyFill="1" applyBorder="1" applyAlignment="1" applyProtection="1">
      <alignment vertical="center"/>
    </xf>
    <xf numFmtId="0" fontId="26" fillId="2" borderId="27" xfId="0" applyFont="1" applyFill="1" applyBorder="1" applyAlignment="1" applyProtection="1">
      <alignment vertical="center"/>
    </xf>
    <xf numFmtId="0" fontId="26" fillId="2" borderId="24" xfId="0" applyFont="1" applyFill="1" applyBorder="1" applyAlignment="1" applyProtection="1">
      <alignment vertical="center"/>
    </xf>
    <xf numFmtId="0" fontId="26" fillId="2" borderId="28" xfId="0" applyFont="1" applyFill="1" applyBorder="1" applyAlignment="1" applyProtection="1">
      <alignment vertical="center"/>
    </xf>
    <xf numFmtId="38" fontId="26" fillId="0" borderId="15" xfId="1" applyFont="1" applyFill="1" applyBorder="1" applyAlignment="1" applyProtection="1">
      <alignment vertical="center" wrapText="1"/>
      <protection locked="0"/>
    </xf>
    <xf numFmtId="0" fontId="27" fillId="25" borderId="15" xfId="0" applyFont="1" applyFill="1" applyBorder="1" applyAlignment="1" applyProtection="1">
      <alignment vertical="center"/>
    </xf>
    <xf numFmtId="0" fontId="27" fillId="2" borderId="32" xfId="0" applyFont="1" applyFill="1" applyBorder="1" applyProtection="1"/>
    <xf numFmtId="0" fontId="27" fillId="2" borderId="33" xfId="0" applyFont="1" applyFill="1" applyBorder="1" applyProtection="1"/>
    <xf numFmtId="0" fontId="27" fillId="2" borderId="13" xfId="0" applyFont="1" applyFill="1" applyBorder="1" applyProtection="1"/>
    <xf numFmtId="0" fontId="27" fillId="2" borderId="19" xfId="0" applyFont="1" applyFill="1" applyBorder="1" applyProtection="1"/>
    <xf numFmtId="0" fontId="27" fillId="2" borderId="14" xfId="0" applyFont="1" applyFill="1" applyBorder="1" applyProtection="1"/>
    <xf numFmtId="0" fontId="27" fillId="0" borderId="0" xfId="0" applyFont="1" applyBorder="1" applyProtection="1"/>
    <xf numFmtId="0" fontId="27" fillId="0" borderId="0" xfId="0" applyFont="1" applyBorder="1" applyAlignment="1" applyProtection="1">
      <alignment horizontal="center"/>
    </xf>
    <xf numFmtId="178" fontId="27" fillId="0" borderId="0" xfId="0" applyNumberFormat="1" applyFont="1" applyFill="1" applyBorder="1" applyAlignment="1" applyProtection="1"/>
    <xf numFmtId="0" fontId="27" fillId="2" borderId="15" xfId="0" applyFont="1" applyFill="1" applyBorder="1" applyAlignment="1" applyProtection="1">
      <alignment vertical="center"/>
    </xf>
    <xf numFmtId="38" fontId="26" fillId="0" borderId="15" xfId="1" applyFont="1" applyFill="1" applyBorder="1" applyAlignment="1" applyProtection="1">
      <alignment horizontal="right" vertical="center" wrapText="1"/>
      <protection locked="0"/>
    </xf>
    <xf numFmtId="182" fontId="27" fillId="0" borderId="13" xfId="0" applyNumberFormat="1" applyFont="1" applyFill="1" applyBorder="1" applyAlignment="1" applyProtection="1">
      <alignment horizontal="center" vertical="center" wrapText="1"/>
    </xf>
    <xf numFmtId="0" fontId="35" fillId="0" borderId="0" xfId="0" applyFont="1" applyProtection="1"/>
    <xf numFmtId="0" fontId="31" fillId="0" borderId="0" xfId="0" applyFont="1" applyProtection="1"/>
    <xf numFmtId="0" fontId="31" fillId="0" borderId="0" xfId="0" applyFont="1"/>
    <xf numFmtId="0" fontId="27" fillId="2" borderId="0" xfId="0" applyFont="1" applyFill="1" applyBorder="1" applyProtection="1"/>
    <xf numFmtId="0" fontId="27" fillId="2" borderId="0" xfId="0" applyFont="1" applyFill="1" applyProtection="1"/>
    <xf numFmtId="178" fontId="31" fillId="25" borderId="0" xfId="0" applyNumberFormat="1" applyFont="1" applyFill="1" applyBorder="1" applyAlignment="1" applyProtection="1">
      <alignment horizontal="left"/>
    </xf>
    <xf numFmtId="178" fontId="31" fillId="25" borderId="0" xfId="0" applyNumberFormat="1" applyFont="1" applyFill="1" applyBorder="1" applyAlignment="1" applyProtection="1">
      <alignment horizontal="center"/>
    </xf>
    <xf numFmtId="178" fontId="31" fillId="25" borderId="0" xfId="0" applyNumberFormat="1" applyFont="1" applyFill="1" applyBorder="1" applyAlignment="1" applyProtection="1"/>
    <xf numFmtId="0" fontId="27" fillId="25" borderId="0" xfId="0" applyFont="1" applyFill="1" applyBorder="1" applyProtection="1"/>
    <xf numFmtId="0" fontId="27" fillId="25" borderId="0" xfId="0" applyFont="1" applyFill="1" applyBorder="1" applyAlignment="1" applyProtection="1">
      <alignment horizontal="center"/>
    </xf>
    <xf numFmtId="0" fontId="27" fillId="2" borderId="0" xfId="0" applyFont="1" applyFill="1" applyBorder="1" applyAlignment="1" applyProtection="1">
      <alignment horizontal="center"/>
    </xf>
    <xf numFmtId="0" fontId="27" fillId="0" borderId="0" xfId="0" applyFont="1" applyFill="1" applyBorder="1" applyProtection="1"/>
    <xf numFmtId="178" fontId="27" fillId="0" borderId="14" xfId="0" applyNumberFormat="1" applyFont="1" applyFill="1" applyBorder="1" applyAlignment="1" applyProtection="1"/>
    <xf numFmtId="178" fontId="31" fillId="25" borderId="43" xfId="0" applyNumberFormat="1" applyFont="1" applyFill="1" applyBorder="1" applyAlignment="1" applyProtection="1">
      <alignment shrinkToFit="1"/>
    </xf>
    <xf numFmtId="0" fontId="27" fillId="2" borderId="38" xfId="0" applyFont="1" applyFill="1" applyBorder="1" applyAlignment="1" applyProtection="1">
      <alignment vertical="center"/>
    </xf>
    <xf numFmtId="0" fontId="37" fillId="2" borderId="39" xfId="0" applyFont="1" applyFill="1" applyBorder="1" applyAlignment="1" applyProtection="1">
      <alignment vertical="center"/>
    </xf>
    <xf numFmtId="0" fontId="37" fillId="2" borderId="39" xfId="0" applyFont="1" applyFill="1" applyBorder="1" applyAlignment="1" applyProtection="1">
      <alignment horizontal="center" vertical="center"/>
    </xf>
    <xf numFmtId="0" fontId="37" fillId="25" borderId="39" xfId="0" applyFont="1" applyFill="1" applyBorder="1" applyAlignment="1" applyProtection="1">
      <alignment vertical="center"/>
    </xf>
    <xf numFmtId="178" fontId="31" fillId="25" borderId="0" xfId="0" applyNumberFormat="1" applyFont="1" applyFill="1" applyBorder="1" applyAlignment="1" applyProtection="1">
      <alignment horizontal="left" vertical="center"/>
    </xf>
    <xf numFmtId="0" fontId="27" fillId="2" borderId="0" xfId="0" applyFont="1" applyFill="1" applyBorder="1" applyAlignment="1" applyProtection="1">
      <alignment horizontal="left" vertical="center"/>
    </xf>
    <xf numFmtId="0" fontId="27" fillId="25" borderId="0" xfId="0" applyFont="1" applyFill="1" applyBorder="1" applyAlignment="1" applyProtection="1">
      <alignment horizontal="left" vertical="center"/>
    </xf>
    <xf numFmtId="178" fontId="31" fillId="25" borderId="47" xfId="0" applyNumberFormat="1" applyFont="1" applyFill="1" applyBorder="1" applyAlignment="1" applyProtection="1">
      <alignment horizontal="left" vertical="center" shrinkToFit="1"/>
    </xf>
    <xf numFmtId="0" fontId="27" fillId="0" borderId="0" xfId="0" applyFont="1" applyAlignment="1">
      <alignment horizontal="left" vertical="center"/>
    </xf>
    <xf numFmtId="0" fontId="31" fillId="2" borderId="0" xfId="0" applyFont="1" applyFill="1" applyAlignment="1" applyProtection="1">
      <alignment horizontal="left" vertical="center"/>
    </xf>
    <xf numFmtId="0" fontId="25" fillId="0" borderId="0" xfId="0" applyFont="1" applyAlignment="1"/>
    <xf numFmtId="0" fontId="40" fillId="0" borderId="0" xfId="0" applyFont="1" applyFill="1" applyBorder="1" applyAlignment="1">
      <alignment vertical="center"/>
    </xf>
    <xf numFmtId="0" fontId="41" fillId="28" borderId="0" xfId="0" applyFont="1" applyFill="1" applyAlignment="1" applyProtection="1">
      <alignment vertical="center"/>
    </xf>
    <xf numFmtId="0" fontId="42" fillId="0" borderId="0" xfId="0" applyFont="1" applyAlignment="1">
      <alignment vertical="center"/>
    </xf>
    <xf numFmtId="0" fontId="27" fillId="0" borderId="0" xfId="0" applyFont="1" applyAlignment="1">
      <alignment horizontal="center" vertical="center"/>
    </xf>
    <xf numFmtId="0" fontId="31" fillId="0" borderId="0" xfId="0" applyFont="1" applyFill="1" applyAlignment="1" applyProtection="1">
      <alignment horizontal="left" vertical="center"/>
    </xf>
    <xf numFmtId="0" fontId="27" fillId="0" borderId="0" xfId="0" applyFont="1" applyFill="1" applyBorder="1" applyAlignment="1" applyProtection="1">
      <alignment horizontal="left" vertical="center"/>
    </xf>
    <xf numFmtId="176" fontId="32" fillId="0" borderId="0" xfId="0" applyNumberFormat="1" applyFont="1" applyFill="1" applyBorder="1" applyAlignment="1" applyProtection="1">
      <alignment horizontal="center" vertical="center"/>
    </xf>
    <xf numFmtId="178" fontId="31" fillId="0" borderId="0" xfId="0" applyNumberFormat="1" applyFont="1" applyFill="1" applyBorder="1" applyAlignment="1" applyProtection="1">
      <alignment horizontal="left" vertical="center"/>
    </xf>
    <xf numFmtId="178" fontId="31" fillId="0" borderId="0" xfId="0" applyNumberFormat="1" applyFont="1" applyFill="1" applyBorder="1" applyAlignment="1" applyProtection="1">
      <alignment horizontal="left" vertical="center" shrinkToFit="1"/>
    </xf>
    <xf numFmtId="0" fontId="27" fillId="0" borderId="0" xfId="0" applyFont="1" applyFill="1" applyAlignment="1">
      <alignment horizontal="left" vertical="center"/>
    </xf>
    <xf numFmtId="0" fontId="32" fillId="25" borderId="15" xfId="0" applyFont="1" applyFill="1" applyBorder="1" applyAlignment="1" applyProtection="1"/>
    <xf numFmtId="0" fontId="31" fillId="2" borderId="0" xfId="0" applyFont="1" applyFill="1" applyProtection="1"/>
    <xf numFmtId="0" fontId="48" fillId="0" borderId="0" xfId="0" applyFont="1" applyAlignment="1">
      <alignment vertical="center"/>
    </xf>
    <xf numFmtId="0" fontId="48" fillId="33" borderId="11" xfId="0" applyFont="1" applyFill="1" applyBorder="1" applyAlignment="1">
      <alignment horizontal="center" vertical="center" wrapText="1"/>
    </xf>
    <xf numFmtId="0" fontId="48" fillId="33" borderId="52" xfId="0" applyFont="1" applyFill="1" applyBorder="1" applyAlignment="1">
      <alignment horizontal="center" vertical="center" wrapText="1"/>
    </xf>
    <xf numFmtId="0" fontId="48" fillId="33" borderId="51" xfId="0" applyFont="1" applyFill="1" applyBorder="1" applyAlignment="1">
      <alignment horizontal="center" vertical="center"/>
    </xf>
    <xf numFmtId="0" fontId="48" fillId="0" borderId="52" xfId="0" applyFont="1" applyBorder="1" applyAlignment="1">
      <alignment horizontal="center" vertical="center"/>
    </xf>
    <xf numFmtId="0" fontId="48" fillId="0" borderId="52" xfId="0" applyFont="1" applyBorder="1" applyAlignment="1">
      <alignment vertical="center"/>
    </xf>
    <xf numFmtId="0" fontId="47" fillId="0" borderId="0" xfId="0" applyFont="1" applyAlignment="1">
      <alignment horizontal="left" vertical="center"/>
    </xf>
    <xf numFmtId="0" fontId="27" fillId="2" borderId="13" xfId="0" applyFont="1" applyFill="1" applyBorder="1" applyAlignment="1" applyProtection="1">
      <alignment vertical="center"/>
    </xf>
    <xf numFmtId="0" fontId="27" fillId="2" borderId="12" xfId="0" applyFont="1" applyFill="1" applyBorder="1" applyAlignment="1" applyProtection="1">
      <alignment vertical="center"/>
    </xf>
    <xf numFmtId="0" fontId="27" fillId="0" borderId="0" xfId="0" applyFont="1" applyAlignment="1">
      <alignment vertical="center"/>
    </xf>
    <xf numFmtId="0" fontId="50" fillId="0" borderId="0" xfId="0" applyFont="1" applyFill="1" applyAlignment="1" applyProtection="1">
      <alignment horizontal="center" vertical="center" shrinkToFit="1"/>
    </xf>
    <xf numFmtId="0" fontId="27" fillId="2" borderId="0" xfId="0" applyFont="1" applyFill="1"/>
    <xf numFmtId="0" fontId="41" fillId="0" borderId="0" xfId="0" applyFont="1" applyFill="1" applyAlignment="1" applyProtection="1">
      <alignment vertical="center"/>
    </xf>
    <xf numFmtId="0" fontId="42" fillId="0" borderId="0" xfId="0" applyFont="1" applyFill="1" applyAlignment="1">
      <alignment vertical="center"/>
    </xf>
    <xf numFmtId="0" fontId="26" fillId="2" borderId="15" xfId="0" applyFont="1" applyFill="1" applyBorder="1" applyAlignment="1" applyProtection="1">
      <alignment horizontal="center" vertical="center" wrapText="1" shrinkToFit="1"/>
    </xf>
    <xf numFmtId="0" fontId="50" fillId="0" borderId="0" xfId="0" applyFont="1" applyFill="1" applyAlignment="1" applyProtection="1">
      <alignment horizontal="center" vertical="center" shrinkToFit="1"/>
    </xf>
    <xf numFmtId="0" fontId="26" fillId="2" borderId="15" xfId="0" applyFont="1" applyFill="1" applyBorder="1" applyAlignment="1" applyProtection="1">
      <alignment vertical="center" wrapText="1" shrinkToFit="1"/>
    </xf>
    <xf numFmtId="0" fontId="26" fillId="2" borderId="16" xfId="1" applyNumberFormat="1" applyFont="1" applyFill="1" applyBorder="1" applyAlignment="1" applyProtection="1">
      <alignment horizontal="right" vertical="center" wrapText="1"/>
    </xf>
    <xf numFmtId="38" fontId="26" fillId="2" borderId="16" xfId="1" applyFont="1" applyFill="1" applyBorder="1" applyAlignment="1" applyProtection="1">
      <alignment vertical="center" wrapText="1"/>
    </xf>
    <xf numFmtId="0" fontId="42" fillId="2" borderId="13" xfId="0" applyFont="1" applyFill="1" applyBorder="1" applyAlignment="1" applyProtection="1">
      <alignment vertical="center"/>
    </xf>
    <xf numFmtId="0" fontId="42" fillId="2" borderId="15" xfId="0" applyFont="1" applyFill="1" applyBorder="1" applyAlignment="1" applyProtection="1">
      <alignment vertical="center"/>
    </xf>
    <xf numFmtId="38" fontId="26" fillId="2" borderId="15" xfId="1" applyFont="1" applyFill="1" applyBorder="1" applyAlignment="1" applyProtection="1">
      <alignment vertical="center" wrapText="1"/>
    </xf>
    <xf numFmtId="38" fontId="26" fillId="2" borderId="12" xfId="1" applyFont="1" applyFill="1" applyBorder="1" applyAlignment="1" applyProtection="1">
      <alignment vertical="center" wrapText="1"/>
    </xf>
    <xf numFmtId="177" fontId="36" fillId="0" borderId="0" xfId="0" applyNumberFormat="1" applyFont="1" applyFill="1" applyBorder="1" applyAlignment="1" applyProtection="1">
      <alignment vertical="center"/>
    </xf>
    <xf numFmtId="0" fontId="33" fillId="0" borderId="0" xfId="0" applyFont="1" applyProtection="1"/>
    <xf numFmtId="0" fontId="43" fillId="0" borderId="14" xfId="0" applyFont="1" applyFill="1" applyBorder="1" applyAlignment="1" applyProtection="1">
      <alignment vertical="center"/>
    </xf>
    <xf numFmtId="0" fontId="43" fillId="0" borderId="0" xfId="0" applyFont="1" applyFill="1" applyBorder="1" applyAlignment="1" applyProtection="1">
      <alignment vertical="center"/>
    </xf>
    <xf numFmtId="0" fontId="43" fillId="0" borderId="0" xfId="0" applyFont="1" applyFill="1" applyBorder="1" applyAlignment="1" applyProtection="1">
      <alignment horizontal="center" vertical="center" shrinkToFit="1"/>
    </xf>
    <xf numFmtId="0" fontId="43" fillId="0" borderId="0" xfId="0" applyFont="1" applyFill="1" applyBorder="1" applyAlignment="1" applyProtection="1">
      <alignment vertical="center" shrinkToFit="1"/>
    </xf>
    <xf numFmtId="38" fontId="43" fillId="31" borderId="0" xfId="1" applyFont="1" applyFill="1" applyBorder="1" applyAlignment="1" applyProtection="1">
      <alignment horizontal="center" vertical="center" shrinkToFit="1"/>
    </xf>
    <xf numFmtId="38" fontId="43" fillId="0" borderId="0" xfId="1" applyFont="1" applyFill="1" applyBorder="1" applyAlignment="1" applyProtection="1">
      <alignment horizontal="left" vertical="center"/>
    </xf>
    <xf numFmtId="38" fontId="43" fillId="0" borderId="0" xfId="1" applyFont="1" applyFill="1" applyBorder="1" applyAlignment="1" applyProtection="1">
      <alignment horizontal="center" vertical="center" shrinkToFit="1"/>
    </xf>
    <xf numFmtId="0" fontId="33" fillId="0" borderId="0" xfId="0" applyFont="1" applyAlignment="1" applyProtection="1"/>
    <xf numFmtId="0" fontId="40" fillId="0" borderId="0" xfId="0" applyFont="1" applyFill="1" applyBorder="1" applyAlignment="1" applyProtection="1">
      <alignment vertical="center"/>
    </xf>
    <xf numFmtId="0" fontId="25" fillId="0" borderId="0" xfId="0" applyFont="1" applyAlignment="1" applyProtection="1"/>
    <xf numFmtId="0" fontId="40" fillId="0" borderId="0" xfId="0" applyFont="1" applyFill="1" applyBorder="1" applyAlignment="1" applyProtection="1">
      <alignment horizontal="left" vertical="center" wrapText="1"/>
    </xf>
    <xf numFmtId="0" fontId="27" fillId="0" borderId="16" xfId="0" applyFont="1" applyFill="1" applyBorder="1" applyProtection="1">
      <protection locked="0"/>
    </xf>
    <xf numFmtId="0" fontId="27" fillId="0" borderId="15" xfId="0" applyFont="1" applyBorder="1" applyAlignment="1" applyProtection="1">
      <alignment horizontal="right" shrinkToFit="1"/>
      <protection locked="0"/>
    </xf>
    <xf numFmtId="0" fontId="26" fillId="0" borderId="0" xfId="17" applyFont="1" applyAlignment="1" applyProtection="1">
      <alignment horizontal="right" vertical="center"/>
    </xf>
    <xf numFmtId="38" fontId="26" fillId="0" borderId="16" xfId="1" applyFont="1" applyFill="1" applyBorder="1" applyAlignment="1" applyProtection="1">
      <alignment vertical="center" wrapText="1"/>
      <protection locked="0"/>
    </xf>
    <xf numFmtId="0" fontId="42" fillId="0" borderId="0" xfId="0" applyFont="1" applyBorder="1" applyProtection="1"/>
    <xf numFmtId="0" fontId="27" fillId="2" borderId="15" xfId="0" applyFont="1" applyFill="1" applyBorder="1" applyAlignment="1" applyProtection="1">
      <alignment horizontal="center" vertical="center"/>
    </xf>
    <xf numFmtId="0" fontId="26" fillId="2" borderId="15" xfId="0" applyFont="1" applyFill="1" applyBorder="1" applyAlignment="1" applyProtection="1">
      <alignment horizontal="center" vertical="center" wrapText="1" shrinkToFit="1"/>
    </xf>
    <xf numFmtId="0" fontId="27" fillId="0" borderId="0" xfId="0" applyFont="1" applyAlignment="1" applyProtection="1">
      <alignment horizontal="center"/>
    </xf>
    <xf numFmtId="0" fontId="26" fillId="2" borderId="15" xfId="0" applyFont="1" applyFill="1" applyBorder="1" applyAlignment="1" applyProtection="1">
      <alignment horizontal="center" vertical="center" wrapText="1" shrinkToFit="1"/>
    </xf>
    <xf numFmtId="0" fontId="40" fillId="0" borderId="0" xfId="0" applyFont="1" applyFill="1" applyBorder="1" applyAlignment="1" applyProtection="1">
      <alignment vertical="center"/>
      <protection locked="0"/>
    </xf>
    <xf numFmtId="0" fontId="40" fillId="0" borderId="0" xfId="0" applyFont="1" applyFill="1" applyBorder="1" applyAlignment="1" applyProtection="1">
      <alignment horizontal="left" vertical="center" wrapText="1"/>
      <protection locked="0"/>
    </xf>
    <xf numFmtId="0" fontId="25" fillId="0" borderId="0" xfId="0" applyFont="1" applyAlignment="1" applyProtection="1">
      <protection locked="0"/>
    </xf>
    <xf numFmtId="0" fontId="27" fillId="0" borderId="0" xfId="0" applyFont="1" applyProtection="1">
      <protection locked="0"/>
    </xf>
    <xf numFmtId="0" fontId="27" fillId="0" borderId="0" xfId="0" applyFont="1" applyFill="1"/>
    <xf numFmtId="0" fontId="27" fillId="0" borderId="0" xfId="0" applyFont="1" applyBorder="1" applyAlignment="1" applyProtection="1">
      <alignment horizontal="center" vertical="top" wrapText="1"/>
      <protection locked="0"/>
    </xf>
    <xf numFmtId="0" fontId="26" fillId="2" borderId="0" xfId="1" applyNumberFormat="1" applyFont="1" applyFill="1" applyBorder="1" applyAlignment="1" applyProtection="1">
      <alignment horizontal="center" vertical="center" wrapText="1"/>
      <protection locked="0"/>
    </xf>
    <xf numFmtId="38" fontId="26" fillId="2" borderId="0" xfId="1" applyFont="1" applyFill="1" applyBorder="1" applyAlignment="1" applyProtection="1">
      <alignment vertical="center" wrapText="1"/>
      <protection locked="0"/>
    </xf>
    <xf numFmtId="0" fontId="53" fillId="0" borderId="0" xfId="0" applyFont="1" applyFill="1" applyBorder="1" applyAlignment="1" applyProtection="1">
      <alignment vertical="center"/>
    </xf>
    <xf numFmtId="0" fontId="27" fillId="25" borderId="15" xfId="0" applyFont="1" applyFill="1" applyBorder="1" applyProtection="1"/>
    <xf numFmtId="0" fontId="27" fillId="25" borderId="12" xfId="0" applyFont="1" applyFill="1" applyBorder="1" applyProtection="1"/>
    <xf numFmtId="177" fontId="36" fillId="0" borderId="0" xfId="0" applyNumberFormat="1" applyFont="1" applyFill="1" applyBorder="1" applyAlignment="1" applyProtection="1">
      <alignment horizontal="left" vertical="center" wrapText="1"/>
    </xf>
    <xf numFmtId="0" fontId="27" fillId="0" borderId="0" xfId="0" applyFont="1" applyAlignment="1" applyProtection="1">
      <alignment horizontal="center"/>
    </xf>
    <xf numFmtId="0" fontId="27" fillId="2" borderId="15" xfId="0" applyFont="1" applyFill="1" applyBorder="1" applyAlignment="1" applyProtection="1">
      <alignment horizontal="center" vertical="center"/>
    </xf>
    <xf numFmtId="0" fontId="26" fillId="2" borderId="15" xfId="0" applyFont="1" applyFill="1" applyBorder="1" applyAlignment="1" applyProtection="1">
      <alignment horizontal="center" vertical="center" wrapText="1" shrinkToFit="1"/>
    </xf>
    <xf numFmtId="177" fontId="36" fillId="0" borderId="0" xfId="0" applyNumberFormat="1" applyFont="1" applyFill="1" applyBorder="1" applyAlignment="1" applyProtection="1">
      <alignment horizontal="left" vertical="center" wrapText="1"/>
    </xf>
    <xf numFmtId="0" fontId="27" fillId="0" borderId="0" xfId="0" applyFont="1" applyBorder="1" applyAlignment="1" applyProtection="1">
      <alignment horizontal="left" vertical="top"/>
      <protection locked="0"/>
    </xf>
    <xf numFmtId="0" fontId="42" fillId="2" borderId="15" xfId="0" applyFont="1" applyFill="1" applyBorder="1" applyAlignment="1">
      <alignment vertical="center"/>
    </xf>
    <xf numFmtId="0" fontId="42" fillId="2" borderId="12" xfId="0" applyFont="1" applyFill="1" applyBorder="1" applyAlignment="1">
      <alignment vertical="center"/>
    </xf>
    <xf numFmtId="0" fontId="54" fillId="2" borderId="13" xfId="0" applyFont="1" applyFill="1" applyBorder="1" applyAlignment="1" applyProtection="1">
      <alignment vertical="center"/>
    </xf>
    <xf numFmtId="0" fontId="27" fillId="0" borderId="0" xfId="0" applyFont="1" applyBorder="1" applyAlignment="1" applyProtection="1">
      <alignment horizontal="left"/>
    </xf>
    <xf numFmtId="0" fontId="27" fillId="0" borderId="0" xfId="0" applyFont="1" applyBorder="1" applyAlignment="1" applyProtection="1">
      <alignment horizontal="left" vertical="top" wrapText="1"/>
      <protection locked="0"/>
    </xf>
    <xf numFmtId="0" fontId="58" fillId="0" borderId="0" xfId="0" applyFont="1"/>
    <xf numFmtId="0" fontId="26" fillId="2" borderId="32" xfId="0" applyFont="1" applyFill="1" applyBorder="1" applyAlignment="1" applyProtection="1">
      <alignment vertical="center"/>
    </xf>
    <xf numFmtId="0" fontId="26" fillId="2" borderId="33" xfId="0" applyFont="1" applyFill="1" applyBorder="1" applyAlignment="1" applyProtection="1">
      <alignment vertical="center"/>
    </xf>
    <xf numFmtId="0" fontId="26" fillId="2" borderId="34" xfId="0" applyFont="1" applyFill="1" applyBorder="1" applyAlignment="1" applyProtection="1">
      <alignment vertical="center"/>
    </xf>
    <xf numFmtId="0" fontId="48" fillId="0" borderId="0" xfId="0" applyFont="1" applyAlignment="1">
      <alignment vertical="center" wrapText="1"/>
    </xf>
    <xf numFmtId="0" fontId="49" fillId="33" borderId="50" xfId="0" applyFont="1" applyFill="1" applyBorder="1" applyAlignment="1">
      <alignment vertical="center"/>
    </xf>
    <xf numFmtId="0" fontId="49" fillId="33" borderId="51" xfId="0" applyFont="1" applyFill="1" applyBorder="1" applyAlignment="1">
      <alignment vertical="center"/>
    </xf>
    <xf numFmtId="0" fontId="48" fillId="33" borderId="50" xfId="0" applyFont="1" applyFill="1" applyBorder="1" applyAlignment="1">
      <alignment horizontal="center" vertical="center"/>
    </xf>
    <xf numFmtId="0" fontId="48" fillId="33" borderId="51" xfId="0" applyFont="1" applyFill="1" applyBorder="1" applyAlignment="1">
      <alignment horizontal="center" vertical="center"/>
    </xf>
    <xf numFmtId="0" fontId="32" fillId="0" borderId="56" xfId="0" applyFont="1" applyBorder="1" applyAlignment="1" applyProtection="1">
      <alignment horizontal="left" vertical="center" wrapText="1"/>
    </xf>
    <xf numFmtId="0" fontId="32" fillId="0" borderId="57" xfId="0" applyFont="1" applyBorder="1" applyAlignment="1" applyProtection="1">
      <alignment horizontal="left" vertical="center"/>
    </xf>
    <xf numFmtId="0" fontId="32" fillId="0" borderId="58" xfId="0" applyFont="1" applyBorder="1" applyAlignment="1" applyProtection="1">
      <alignment horizontal="left" vertical="center"/>
    </xf>
    <xf numFmtId="0" fontId="32" fillId="0" borderId="59" xfId="0" applyFont="1" applyBorder="1" applyAlignment="1" applyProtection="1">
      <alignment horizontal="left" vertical="center"/>
    </xf>
    <xf numFmtId="0" fontId="32" fillId="0" borderId="0" xfId="0" applyFont="1" applyBorder="1" applyAlignment="1" applyProtection="1">
      <alignment horizontal="left" vertical="center"/>
    </xf>
    <xf numFmtId="0" fontId="32" fillId="0" borderId="60" xfId="0" applyFont="1" applyBorder="1" applyAlignment="1" applyProtection="1">
      <alignment horizontal="left" vertical="center"/>
    </xf>
    <xf numFmtId="0" fontId="32" fillId="0" borderId="61" xfId="0" applyFont="1" applyBorder="1" applyAlignment="1" applyProtection="1">
      <alignment horizontal="left" vertical="center"/>
    </xf>
    <xf numFmtId="0" fontId="32" fillId="0" borderId="62" xfId="0" applyFont="1" applyBorder="1" applyAlignment="1" applyProtection="1">
      <alignment horizontal="left" vertical="center"/>
    </xf>
    <xf numFmtId="0" fontId="32" fillId="0" borderId="63" xfId="0" applyFont="1" applyBorder="1" applyAlignment="1" applyProtection="1">
      <alignment horizontal="left" vertical="center"/>
    </xf>
    <xf numFmtId="0" fontId="26" fillId="2" borderId="29" xfId="0" applyFont="1" applyFill="1" applyBorder="1" applyAlignment="1" applyProtection="1">
      <alignment vertical="center" shrinkToFit="1"/>
    </xf>
    <xf numFmtId="0" fontId="26" fillId="2" borderId="30" xfId="0" applyFont="1" applyFill="1" applyBorder="1" applyAlignment="1" applyProtection="1">
      <alignment vertical="center" shrinkToFit="1"/>
    </xf>
    <xf numFmtId="0" fontId="26" fillId="2" borderId="31" xfId="0" applyFont="1" applyFill="1" applyBorder="1" applyAlignment="1" applyProtection="1">
      <alignment vertical="center" shrinkToFit="1"/>
    </xf>
    <xf numFmtId="0" fontId="27" fillId="0" borderId="33" xfId="0" applyFont="1" applyBorder="1" applyAlignment="1" applyProtection="1">
      <alignment horizontal="left" vertical="top" wrapText="1"/>
      <protection locked="0"/>
    </xf>
    <xf numFmtId="0" fontId="27" fillId="0" borderId="0" xfId="0" applyFont="1" applyBorder="1" applyAlignment="1" applyProtection="1">
      <alignment horizontal="left" vertical="top" wrapText="1"/>
      <protection locked="0"/>
    </xf>
    <xf numFmtId="0" fontId="27" fillId="0" borderId="0" xfId="0" applyFont="1" applyAlignment="1" applyProtection="1">
      <alignment horizontal="center"/>
    </xf>
    <xf numFmtId="14" fontId="46" fillId="0" borderId="16" xfId="0" applyNumberFormat="1" applyFont="1" applyFill="1" applyBorder="1" applyAlignment="1" applyProtection="1">
      <alignment horizontal="center" vertical="center" shrinkToFit="1"/>
      <protection locked="0"/>
    </xf>
    <xf numFmtId="0" fontId="46" fillId="0" borderId="16" xfId="0" applyFont="1" applyFill="1" applyBorder="1" applyAlignment="1" applyProtection="1">
      <alignment horizontal="center" vertical="center" shrinkToFit="1"/>
      <protection locked="0"/>
    </xf>
    <xf numFmtId="0" fontId="46" fillId="0" borderId="13" xfId="0" applyFont="1" applyFill="1" applyBorder="1" applyAlignment="1" applyProtection="1">
      <alignment horizontal="center" vertical="center" shrinkToFit="1"/>
      <protection locked="0"/>
    </xf>
    <xf numFmtId="0" fontId="46" fillId="0" borderId="15" xfId="0" applyFont="1" applyFill="1" applyBorder="1" applyAlignment="1" applyProtection="1">
      <alignment horizontal="center" vertical="center" shrinkToFit="1"/>
      <protection locked="0"/>
    </xf>
    <xf numFmtId="0" fontId="46" fillId="0" borderId="12" xfId="0" applyFont="1" applyFill="1" applyBorder="1" applyAlignment="1" applyProtection="1">
      <alignment horizontal="center" vertical="center" shrinkToFit="1"/>
      <protection locked="0"/>
    </xf>
    <xf numFmtId="0" fontId="46" fillId="25" borderId="13" xfId="0" applyFont="1" applyFill="1" applyBorder="1" applyAlignment="1" applyProtection="1">
      <alignment horizontal="center" vertical="center" shrinkToFit="1"/>
    </xf>
    <xf numFmtId="0" fontId="46" fillId="25" borderId="12" xfId="0" applyFont="1" applyFill="1" applyBorder="1" applyAlignment="1" applyProtection="1">
      <alignment horizontal="center" vertical="center" shrinkToFit="1"/>
    </xf>
    <xf numFmtId="184" fontId="46" fillId="0" borderId="13" xfId="0" applyNumberFormat="1" applyFont="1" applyFill="1" applyBorder="1" applyAlignment="1" applyProtection="1">
      <alignment horizontal="right" vertical="center" shrinkToFit="1"/>
      <protection locked="0"/>
    </xf>
    <xf numFmtId="184" fontId="46" fillId="0" borderId="15" xfId="0" applyNumberFormat="1" applyFont="1" applyFill="1" applyBorder="1" applyAlignment="1" applyProtection="1">
      <alignment horizontal="right" vertical="center" shrinkToFit="1"/>
      <protection locked="0"/>
    </xf>
    <xf numFmtId="184" fontId="46" fillId="0" borderId="12" xfId="0" applyNumberFormat="1" applyFont="1" applyFill="1" applyBorder="1" applyAlignment="1" applyProtection="1">
      <alignment horizontal="right" vertical="center" shrinkToFit="1"/>
      <protection locked="0"/>
    </xf>
    <xf numFmtId="184" fontId="46" fillId="31" borderId="13" xfId="1" applyNumberFormat="1" applyFont="1" applyFill="1" applyBorder="1" applyAlignment="1" applyProtection="1">
      <alignment horizontal="right" vertical="center" shrinkToFit="1"/>
    </xf>
    <xf numFmtId="184" fontId="46" fillId="31" borderId="15" xfId="1" applyNumberFormat="1" applyFont="1" applyFill="1" applyBorder="1" applyAlignment="1" applyProtection="1">
      <alignment horizontal="right" vertical="center" shrinkToFit="1"/>
    </xf>
    <xf numFmtId="184" fontId="46" fillId="31" borderId="12" xfId="1" applyNumberFormat="1" applyFont="1" applyFill="1" applyBorder="1" applyAlignment="1" applyProtection="1">
      <alignment horizontal="right" vertical="center" shrinkToFit="1"/>
    </xf>
    <xf numFmtId="176" fontId="32" fillId="25" borderId="48" xfId="0" applyNumberFormat="1" applyFont="1" applyFill="1" applyBorder="1" applyAlignment="1" applyProtection="1">
      <alignment horizontal="center" vertical="center"/>
    </xf>
    <xf numFmtId="176" fontId="32" fillId="25" borderId="47" xfId="0" applyNumberFormat="1" applyFont="1" applyFill="1" applyBorder="1" applyAlignment="1" applyProtection="1">
      <alignment horizontal="center" vertical="center"/>
    </xf>
    <xf numFmtId="176" fontId="32" fillId="25" borderId="49" xfId="0" applyNumberFormat="1" applyFont="1" applyFill="1" applyBorder="1" applyAlignment="1" applyProtection="1">
      <alignment horizontal="center" vertical="center"/>
    </xf>
    <xf numFmtId="0" fontId="27" fillId="2" borderId="32" xfId="0" applyFont="1" applyFill="1" applyBorder="1" applyAlignment="1" applyProtection="1">
      <alignment horizontal="center" vertical="center"/>
    </xf>
    <xf numFmtId="0" fontId="27" fillId="2" borderId="33" xfId="0" applyFont="1" applyFill="1" applyBorder="1" applyAlignment="1" applyProtection="1">
      <alignment horizontal="center" vertical="center"/>
    </xf>
    <xf numFmtId="0" fontId="27" fillId="2" borderId="19" xfId="0" applyFont="1" applyFill="1" applyBorder="1" applyAlignment="1" applyProtection="1">
      <alignment horizontal="center" vertical="center"/>
    </xf>
    <xf numFmtId="0" fontId="27" fillId="2" borderId="14" xfId="0" applyFont="1" applyFill="1" applyBorder="1" applyAlignment="1" applyProtection="1">
      <alignment horizontal="center" vertical="center"/>
    </xf>
    <xf numFmtId="0" fontId="27" fillId="0" borderId="33" xfId="0" applyFont="1" applyFill="1" applyBorder="1" applyAlignment="1" applyProtection="1">
      <alignment horizontal="left" vertical="top"/>
      <protection locked="0"/>
    </xf>
    <xf numFmtId="0" fontId="27" fillId="0" borderId="34" xfId="0" applyFont="1" applyFill="1" applyBorder="1" applyAlignment="1" applyProtection="1">
      <alignment horizontal="left" vertical="top"/>
      <protection locked="0"/>
    </xf>
    <xf numFmtId="0" fontId="27" fillId="0" borderId="14" xfId="0" applyFont="1" applyFill="1" applyBorder="1" applyAlignment="1" applyProtection="1">
      <alignment horizontal="left" vertical="top"/>
      <protection locked="0"/>
    </xf>
    <xf numFmtId="0" fontId="27" fillId="0" borderId="20" xfId="0" applyFont="1" applyFill="1" applyBorder="1" applyAlignment="1" applyProtection="1">
      <alignment horizontal="left" vertical="top"/>
      <protection locked="0"/>
    </xf>
    <xf numFmtId="0" fontId="27" fillId="27" borderId="16" xfId="0" applyFont="1" applyFill="1" applyBorder="1" applyAlignment="1" applyProtection="1">
      <alignment horizontal="center" vertical="center" wrapText="1" shrinkToFit="1"/>
    </xf>
    <xf numFmtId="0" fontId="43" fillId="27" borderId="13" xfId="0" applyFont="1" applyFill="1" applyBorder="1" applyAlignment="1" applyProtection="1">
      <alignment horizontal="center" vertical="center" shrinkToFit="1"/>
    </xf>
    <xf numFmtId="0" fontId="43" fillId="27" borderId="15" xfId="0" applyFont="1" applyFill="1" applyBorder="1" applyAlignment="1" applyProtection="1">
      <alignment horizontal="center" vertical="center" shrinkToFit="1"/>
    </xf>
    <xf numFmtId="0" fontId="43" fillId="27" borderId="12" xfId="0" applyFont="1" applyFill="1" applyBorder="1" applyAlignment="1" applyProtection="1">
      <alignment horizontal="center" vertical="center" shrinkToFit="1"/>
    </xf>
    <xf numFmtId="0" fontId="45" fillId="27" borderId="13" xfId="0" applyFont="1" applyFill="1" applyBorder="1" applyAlignment="1" applyProtection="1">
      <alignment horizontal="center" vertical="center" wrapText="1" shrinkToFit="1"/>
    </xf>
    <xf numFmtId="0" fontId="45" fillId="27" borderId="12" xfId="0" applyFont="1" applyFill="1" applyBorder="1" applyAlignment="1" applyProtection="1">
      <alignment horizontal="center" vertical="center" wrapText="1" shrinkToFit="1"/>
    </xf>
    <xf numFmtId="0" fontId="44" fillId="27" borderId="13" xfId="0" applyFont="1" applyFill="1" applyBorder="1" applyAlignment="1" applyProtection="1">
      <alignment horizontal="center" vertical="center" shrinkToFit="1"/>
    </xf>
    <xf numFmtId="0" fontId="44" fillId="27" borderId="15" xfId="0" applyFont="1" applyFill="1" applyBorder="1" applyAlignment="1" applyProtection="1">
      <alignment horizontal="center" vertical="center" shrinkToFit="1"/>
    </xf>
    <xf numFmtId="0" fontId="44" fillId="27" borderId="12" xfId="0" applyFont="1" applyFill="1" applyBorder="1" applyAlignment="1" applyProtection="1">
      <alignment horizontal="center" vertical="center" shrinkToFit="1"/>
    </xf>
    <xf numFmtId="0" fontId="45" fillId="27" borderId="16" xfId="0" applyFont="1" applyFill="1" applyBorder="1" applyAlignment="1" applyProtection="1">
      <alignment horizontal="center" vertical="center" wrapText="1"/>
    </xf>
    <xf numFmtId="0" fontId="45" fillId="27" borderId="13" xfId="0" applyFont="1" applyFill="1" applyBorder="1" applyAlignment="1" applyProtection="1">
      <alignment horizontal="center" vertical="center" wrapText="1"/>
    </xf>
    <xf numFmtId="0" fontId="45" fillId="27" borderId="15" xfId="0" applyFont="1" applyFill="1" applyBorder="1" applyAlignment="1" applyProtection="1">
      <alignment horizontal="center" vertical="center" wrapText="1"/>
    </xf>
    <xf numFmtId="0" fontId="45" fillId="27" borderId="12" xfId="0" applyFont="1" applyFill="1" applyBorder="1" applyAlignment="1" applyProtection="1">
      <alignment horizontal="center" vertical="center" wrapText="1"/>
    </xf>
    <xf numFmtId="0" fontId="27" fillId="25" borderId="13" xfId="0" applyFont="1" applyFill="1" applyBorder="1" applyAlignment="1" applyProtection="1">
      <alignment horizontal="center"/>
    </xf>
    <xf numFmtId="0" fontId="27" fillId="25" borderId="15" xfId="0" applyFont="1" applyFill="1" applyBorder="1" applyAlignment="1" applyProtection="1">
      <alignment horizontal="center"/>
    </xf>
    <xf numFmtId="180" fontId="32" fillId="25" borderId="19" xfId="0" applyNumberFormat="1" applyFont="1" applyFill="1" applyBorder="1" applyAlignment="1" applyProtection="1">
      <alignment horizontal="center"/>
    </xf>
    <xf numFmtId="180" fontId="32" fillId="25" borderId="14" xfId="0" applyNumberFormat="1" applyFont="1" applyFill="1" applyBorder="1" applyAlignment="1" applyProtection="1">
      <alignment horizontal="center"/>
    </xf>
    <xf numFmtId="180" fontId="32" fillId="25" borderId="20" xfId="0" applyNumberFormat="1" applyFont="1" applyFill="1" applyBorder="1" applyAlignment="1" applyProtection="1">
      <alignment horizontal="center"/>
    </xf>
    <xf numFmtId="178" fontId="31" fillId="25" borderId="0" xfId="0" applyNumberFormat="1" applyFont="1" applyFill="1" applyBorder="1" applyAlignment="1" applyProtection="1">
      <alignment horizontal="right" shrinkToFit="1"/>
    </xf>
    <xf numFmtId="176" fontId="32" fillId="25" borderId="17" xfId="0" applyNumberFormat="1" applyFont="1" applyFill="1" applyBorder="1" applyAlignment="1" applyProtection="1">
      <alignment horizontal="center"/>
    </xf>
    <xf numFmtId="176" fontId="32" fillId="25" borderId="0" xfId="0" applyNumberFormat="1" applyFont="1" applyFill="1" applyBorder="1" applyAlignment="1" applyProtection="1">
      <alignment horizontal="center"/>
    </xf>
    <xf numFmtId="176" fontId="32" fillId="25" borderId="18" xfId="0" applyNumberFormat="1" applyFont="1" applyFill="1" applyBorder="1" applyAlignment="1" applyProtection="1">
      <alignment horizontal="center"/>
    </xf>
    <xf numFmtId="176" fontId="38" fillId="25" borderId="40" xfId="0" applyNumberFormat="1" applyFont="1" applyFill="1" applyBorder="1" applyAlignment="1" applyProtection="1">
      <alignment horizontal="center" vertical="center"/>
    </xf>
    <xf numFmtId="176" fontId="38" fillId="25" borderId="39" xfId="0" applyNumberFormat="1" applyFont="1" applyFill="1" applyBorder="1" applyAlignment="1" applyProtection="1">
      <alignment horizontal="center" vertical="center"/>
    </xf>
    <xf numFmtId="176" fontId="38" fillId="25" borderId="41" xfId="0" applyNumberFormat="1" applyFont="1" applyFill="1" applyBorder="1" applyAlignment="1" applyProtection="1">
      <alignment horizontal="center" vertical="center"/>
    </xf>
    <xf numFmtId="0" fontId="39" fillId="25" borderId="39" xfId="0" applyFont="1" applyFill="1" applyBorder="1" applyAlignment="1" applyProtection="1">
      <alignment horizontal="left" vertical="center" wrapText="1"/>
    </xf>
    <xf numFmtId="0" fontId="39" fillId="25" borderId="42" xfId="0" applyFont="1" applyFill="1" applyBorder="1" applyAlignment="1" applyProtection="1">
      <alignment horizontal="left" vertical="center" wrapText="1"/>
    </xf>
    <xf numFmtId="0" fontId="27" fillId="2" borderId="14" xfId="0" applyFont="1" applyFill="1" applyBorder="1" applyAlignment="1" applyProtection="1">
      <alignment horizontal="left"/>
    </xf>
    <xf numFmtId="0" fontId="27" fillId="0" borderId="32" xfId="0" applyFont="1" applyBorder="1" applyAlignment="1" applyProtection="1">
      <alignment horizontal="left" vertical="top" wrapText="1"/>
    </xf>
    <xf numFmtId="0" fontId="27" fillId="0" borderId="33" xfId="0" applyFont="1" applyBorder="1" applyAlignment="1" applyProtection="1">
      <alignment horizontal="left" vertical="top"/>
    </xf>
    <xf numFmtId="0" fontId="27" fillId="0" borderId="34" xfId="0" applyFont="1" applyBorder="1" applyAlignment="1" applyProtection="1">
      <alignment horizontal="left" vertical="top"/>
    </xf>
    <xf numFmtId="0" fontId="27" fillId="0" borderId="17" xfId="0" applyFont="1" applyBorder="1" applyAlignment="1" applyProtection="1">
      <alignment horizontal="left" vertical="top" wrapText="1"/>
    </xf>
    <xf numFmtId="0" fontId="27" fillId="0" borderId="0" xfId="0" applyFont="1" applyBorder="1" applyAlignment="1" applyProtection="1">
      <alignment horizontal="left" vertical="top"/>
    </xf>
    <xf numFmtId="0" fontId="27" fillId="0" borderId="18" xfId="0" applyFont="1" applyBorder="1" applyAlignment="1" applyProtection="1">
      <alignment horizontal="left" vertical="top"/>
    </xf>
    <xf numFmtId="0" fontId="27" fillId="0" borderId="19" xfId="0" applyFont="1" applyBorder="1" applyAlignment="1" applyProtection="1">
      <alignment horizontal="left" vertical="top"/>
    </xf>
    <xf numFmtId="0" fontId="27" fillId="0" borderId="14" xfId="0" applyFont="1" applyBorder="1" applyAlignment="1" applyProtection="1">
      <alignment horizontal="left" vertical="top"/>
    </xf>
    <xf numFmtId="0" fontId="27" fillId="0" borderId="20" xfId="0" applyFont="1" applyBorder="1" applyAlignment="1" applyProtection="1">
      <alignment horizontal="left" vertical="top"/>
    </xf>
    <xf numFmtId="180" fontId="32" fillId="25" borderId="44" xfId="0" applyNumberFormat="1" applyFont="1" applyFill="1" applyBorder="1" applyAlignment="1" applyProtection="1">
      <alignment horizontal="center"/>
    </xf>
    <xf numFmtId="180" fontId="32" fillId="25" borderId="45" xfId="0" applyNumberFormat="1" applyFont="1" applyFill="1" applyBorder="1" applyAlignment="1" applyProtection="1">
      <alignment horizontal="center"/>
    </xf>
    <xf numFmtId="180" fontId="32" fillId="25" borderId="46" xfId="0" applyNumberFormat="1" applyFont="1" applyFill="1" applyBorder="1" applyAlignment="1" applyProtection="1">
      <alignment horizontal="center"/>
    </xf>
    <xf numFmtId="0" fontId="26" fillId="0" borderId="13" xfId="1" applyNumberFormat="1" applyFont="1" applyFill="1" applyBorder="1" applyAlignment="1" applyProtection="1">
      <alignment horizontal="center" vertical="center" wrapText="1"/>
      <protection locked="0"/>
    </xf>
    <xf numFmtId="0" fontId="26" fillId="0" borderId="15" xfId="1" applyNumberFormat="1" applyFont="1" applyFill="1" applyBorder="1" applyAlignment="1" applyProtection="1">
      <alignment horizontal="center" vertical="center" wrapText="1"/>
      <protection locked="0"/>
    </xf>
    <xf numFmtId="180" fontId="32" fillId="0" borderId="35" xfId="0" applyNumberFormat="1" applyFont="1" applyFill="1" applyBorder="1" applyAlignment="1" applyProtection="1">
      <alignment horizontal="center"/>
      <protection locked="0"/>
    </xf>
    <xf numFmtId="180" fontId="32" fillId="0" borderId="36" xfId="0" applyNumberFormat="1" applyFont="1" applyFill="1" applyBorder="1" applyAlignment="1" applyProtection="1">
      <alignment horizontal="center"/>
      <protection locked="0"/>
    </xf>
    <xf numFmtId="180" fontId="32" fillId="0" borderId="37" xfId="0" applyNumberFormat="1" applyFont="1" applyFill="1" applyBorder="1" applyAlignment="1" applyProtection="1">
      <alignment horizontal="center"/>
      <protection locked="0"/>
    </xf>
    <xf numFmtId="0" fontId="32" fillId="0" borderId="54" xfId="0" applyFont="1" applyBorder="1" applyAlignment="1" applyProtection="1">
      <alignment horizontal="center"/>
    </xf>
    <xf numFmtId="0" fontId="32" fillId="0" borderId="55" xfId="0" applyFont="1" applyBorder="1" applyAlignment="1" applyProtection="1">
      <alignment horizontal="center"/>
    </xf>
    <xf numFmtId="180" fontId="32" fillId="25" borderId="35" xfId="0" applyNumberFormat="1" applyFont="1" applyFill="1" applyBorder="1" applyAlignment="1" applyProtection="1">
      <alignment horizontal="center"/>
    </xf>
    <xf numFmtId="180" fontId="32" fillId="25" borderId="36" xfId="0" applyNumberFormat="1" applyFont="1" applyFill="1" applyBorder="1" applyAlignment="1" applyProtection="1">
      <alignment horizontal="center"/>
    </xf>
    <xf numFmtId="180" fontId="32" fillId="25" borderId="37" xfId="0" applyNumberFormat="1" applyFont="1" applyFill="1" applyBorder="1" applyAlignment="1" applyProtection="1">
      <alignment horizontal="center"/>
    </xf>
    <xf numFmtId="0" fontId="32" fillId="34" borderId="44" xfId="0" applyFont="1" applyFill="1" applyBorder="1" applyAlignment="1" applyProtection="1">
      <alignment horizontal="center"/>
    </xf>
    <xf numFmtId="0" fontId="32" fillId="34" borderId="45" xfId="0" applyFont="1" applyFill="1" applyBorder="1" applyAlignment="1" applyProtection="1">
      <alignment horizontal="center"/>
    </xf>
    <xf numFmtId="0" fontId="32" fillId="34" borderId="46" xfId="0" applyFont="1" applyFill="1" applyBorder="1" applyAlignment="1" applyProtection="1">
      <alignment horizontal="center"/>
    </xf>
    <xf numFmtId="0" fontId="27" fillId="2" borderId="32" xfId="0" applyFont="1" applyFill="1" applyBorder="1" applyAlignment="1" applyProtection="1">
      <alignment horizontal="left"/>
    </xf>
    <xf numFmtId="0" fontId="27" fillId="2" borderId="33" xfId="0" applyFont="1" applyFill="1" applyBorder="1" applyAlignment="1" applyProtection="1">
      <alignment horizontal="left"/>
    </xf>
    <xf numFmtId="0" fontId="27" fillId="2" borderId="34" xfId="0" applyFont="1" applyFill="1" applyBorder="1" applyAlignment="1" applyProtection="1">
      <alignment horizontal="left"/>
    </xf>
    <xf numFmtId="0" fontId="27" fillId="25" borderId="32" xfId="0" applyFont="1" applyFill="1" applyBorder="1" applyAlignment="1" applyProtection="1">
      <alignment horizontal="center"/>
    </xf>
    <xf numFmtId="0" fontId="27" fillId="25" borderId="33" xfId="0" applyFont="1" applyFill="1" applyBorder="1" applyAlignment="1" applyProtection="1">
      <alignment horizontal="center"/>
    </xf>
    <xf numFmtId="180" fontId="32" fillId="0" borderId="53" xfId="0" applyNumberFormat="1" applyFont="1" applyFill="1" applyBorder="1" applyAlignment="1" applyProtection="1">
      <alignment horizontal="center"/>
      <protection locked="0"/>
    </xf>
    <xf numFmtId="176" fontId="27" fillId="0" borderId="15" xfId="0" applyNumberFormat="1" applyFont="1" applyFill="1" applyBorder="1" applyAlignment="1" applyProtection="1">
      <alignment horizontal="left" vertical="center" shrinkToFit="1"/>
      <protection locked="0"/>
    </xf>
    <xf numFmtId="176" fontId="27" fillId="0" borderId="12" xfId="0" applyNumberFormat="1" applyFont="1" applyFill="1" applyBorder="1" applyAlignment="1" applyProtection="1">
      <alignment horizontal="left" vertical="center" shrinkToFit="1"/>
      <protection locked="0"/>
    </xf>
    <xf numFmtId="0" fontId="27" fillId="0" borderId="16" xfId="0" applyFont="1" applyFill="1" applyBorder="1" applyAlignment="1" applyProtection="1">
      <alignment horizontal="left" vertical="center" wrapText="1" shrinkToFit="1"/>
      <protection locked="0"/>
    </xf>
    <xf numFmtId="177" fontId="36" fillId="0" borderId="33" xfId="0" applyNumberFormat="1" applyFont="1" applyFill="1" applyBorder="1" applyAlignment="1" applyProtection="1">
      <alignment horizontal="left" vertical="center" wrapText="1"/>
    </xf>
    <xf numFmtId="177" fontId="36" fillId="0" borderId="0" xfId="0" applyNumberFormat="1" applyFont="1" applyFill="1" applyBorder="1" applyAlignment="1" applyProtection="1">
      <alignment horizontal="left" vertical="center" wrapText="1"/>
    </xf>
    <xf numFmtId="177" fontId="36" fillId="0" borderId="14" xfId="0" applyNumberFormat="1" applyFont="1" applyFill="1" applyBorder="1" applyAlignment="1" applyProtection="1">
      <alignment horizontal="left" vertical="center" wrapText="1"/>
    </xf>
    <xf numFmtId="0" fontId="27" fillId="2" borderId="16" xfId="0" applyFont="1" applyFill="1" applyBorder="1" applyAlignment="1" applyProtection="1">
      <alignment horizontal="center" vertical="center" shrinkToFit="1"/>
    </xf>
    <xf numFmtId="182" fontId="27" fillId="0" borderId="16" xfId="0" applyNumberFormat="1" applyFont="1" applyFill="1" applyBorder="1" applyAlignment="1" applyProtection="1">
      <alignment horizontal="center" vertical="center" wrapText="1"/>
      <protection locked="0"/>
    </xf>
    <xf numFmtId="181" fontId="34" fillId="0" borderId="16" xfId="0" applyNumberFormat="1" applyFont="1" applyFill="1" applyBorder="1" applyAlignment="1" applyProtection="1">
      <alignment horizontal="center" vertical="center" shrinkToFit="1"/>
      <protection locked="0"/>
    </xf>
    <xf numFmtId="181" fontId="27" fillId="2" borderId="16" xfId="0" applyNumberFormat="1" applyFont="1" applyFill="1" applyBorder="1" applyAlignment="1" applyProtection="1">
      <alignment horizontal="center" vertical="center" shrinkToFit="1"/>
    </xf>
    <xf numFmtId="38" fontId="27" fillId="2" borderId="16" xfId="1" applyFont="1" applyFill="1" applyBorder="1" applyAlignment="1" applyProtection="1">
      <alignment horizontal="center" vertical="center" shrinkToFit="1"/>
    </xf>
    <xf numFmtId="0" fontId="34" fillId="0" borderId="16" xfId="1" applyNumberFormat="1" applyFont="1" applyFill="1" applyBorder="1" applyAlignment="1" applyProtection="1">
      <alignment horizontal="center" vertical="center" shrinkToFit="1"/>
      <protection locked="0"/>
    </xf>
    <xf numFmtId="38" fontId="27" fillId="2" borderId="16" xfId="1" applyFont="1" applyFill="1" applyBorder="1" applyAlignment="1" applyProtection="1">
      <alignment horizontal="center" vertical="center"/>
    </xf>
    <xf numFmtId="38" fontId="34" fillId="0" borderId="16" xfId="1" applyFont="1" applyFill="1" applyBorder="1" applyAlignment="1" applyProtection="1">
      <alignment horizontal="center" vertical="center"/>
      <protection locked="0"/>
    </xf>
    <xf numFmtId="38" fontId="26" fillId="2" borderId="13" xfId="1" applyFont="1" applyFill="1" applyBorder="1" applyAlignment="1" applyProtection="1">
      <alignment horizontal="center" vertical="center" wrapText="1"/>
    </xf>
    <xf numFmtId="38" fontId="26" fillId="2" borderId="15" xfId="1" applyFont="1" applyFill="1" applyBorder="1" applyAlignment="1" applyProtection="1">
      <alignment horizontal="center" vertical="center" wrapText="1"/>
    </xf>
    <xf numFmtId="38" fontId="26" fillId="2" borderId="12" xfId="1" applyFont="1" applyFill="1" applyBorder="1" applyAlignment="1" applyProtection="1">
      <alignment horizontal="center" vertical="center" wrapText="1"/>
    </xf>
    <xf numFmtId="180" fontId="27" fillId="25" borderId="16" xfId="0" applyNumberFormat="1" applyFont="1" applyFill="1" applyBorder="1" applyAlignment="1" applyProtection="1">
      <alignment horizontal="right" shrinkToFit="1"/>
    </xf>
    <xf numFmtId="0" fontId="45" fillId="2" borderId="13" xfId="0" applyFont="1" applyFill="1" applyBorder="1" applyAlignment="1" applyProtection="1">
      <alignment horizontal="center" vertical="center" shrinkToFit="1"/>
    </xf>
    <xf numFmtId="0" fontId="45" fillId="2" borderId="15" xfId="0" applyFont="1" applyFill="1" applyBorder="1" applyAlignment="1" applyProtection="1">
      <alignment horizontal="center" vertical="center" shrinkToFit="1"/>
    </xf>
    <xf numFmtId="0" fontId="45" fillId="2" borderId="12" xfId="0" applyFont="1" applyFill="1" applyBorder="1" applyAlignment="1" applyProtection="1">
      <alignment horizontal="center" vertical="center" shrinkToFit="1"/>
    </xf>
    <xf numFmtId="177" fontId="27" fillId="30" borderId="16" xfId="0" applyNumberFormat="1" applyFont="1" applyFill="1" applyBorder="1" applyAlignment="1" applyProtection="1">
      <alignment horizontal="center" vertical="center" shrinkToFit="1"/>
    </xf>
    <xf numFmtId="177" fontId="27" fillId="29" borderId="16" xfId="0" applyNumberFormat="1" applyFont="1" applyFill="1" applyBorder="1" applyAlignment="1" applyProtection="1">
      <alignment horizontal="center" vertical="center" shrinkToFit="1"/>
    </xf>
    <xf numFmtId="0" fontId="27" fillId="29" borderId="16" xfId="0" applyFont="1" applyFill="1" applyBorder="1" applyAlignment="1" applyProtection="1">
      <alignment horizontal="center" vertical="center" shrinkToFit="1"/>
    </xf>
    <xf numFmtId="176" fontId="27" fillId="2" borderId="13" xfId="0" applyNumberFormat="1" applyFont="1" applyFill="1" applyBorder="1" applyAlignment="1" applyProtection="1">
      <alignment horizontal="center" vertical="center" shrinkToFit="1"/>
    </xf>
    <xf numFmtId="176" fontId="27" fillId="2" borderId="15" xfId="0" applyNumberFormat="1" applyFont="1" applyFill="1" applyBorder="1" applyAlignment="1" applyProtection="1">
      <alignment horizontal="center" vertical="center" shrinkToFit="1"/>
    </xf>
    <xf numFmtId="176" fontId="27" fillId="2" borderId="12" xfId="0" applyNumberFormat="1" applyFont="1" applyFill="1" applyBorder="1" applyAlignment="1" applyProtection="1">
      <alignment horizontal="center" vertical="center" shrinkToFit="1"/>
    </xf>
    <xf numFmtId="0" fontId="27" fillId="0" borderId="13" xfId="0" applyFont="1" applyBorder="1" applyAlignment="1" applyProtection="1">
      <alignment horizontal="left" shrinkToFit="1"/>
      <protection locked="0"/>
    </xf>
    <xf numFmtId="0" fontId="27" fillId="0" borderId="15" xfId="0" applyFont="1" applyBorder="1" applyAlignment="1" applyProtection="1">
      <alignment horizontal="left" shrinkToFit="1"/>
      <protection locked="0"/>
    </xf>
    <xf numFmtId="0" fontId="27" fillId="0" borderId="12" xfId="0" applyFont="1" applyBorder="1" applyAlignment="1" applyProtection="1">
      <alignment horizontal="left" shrinkToFit="1"/>
      <protection locked="0"/>
    </xf>
    <xf numFmtId="0" fontId="27" fillId="0" borderId="13" xfId="0" applyFont="1" applyBorder="1" applyAlignment="1" applyProtection="1">
      <alignment horizontal="center" shrinkToFit="1"/>
      <protection locked="0"/>
    </xf>
    <xf numFmtId="0" fontId="27" fillId="0" borderId="15" xfId="0" applyFont="1" applyBorder="1" applyAlignment="1" applyProtection="1">
      <alignment horizontal="center" shrinkToFit="1"/>
      <protection locked="0"/>
    </xf>
    <xf numFmtId="180" fontId="27" fillId="0" borderId="13" xfId="0" applyNumberFormat="1" applyFont="1" applyBorder="1" applyAlignment="1" applyProtection="1">
      <alignment horizontal="right" shrinkToFit="1"/>
      <protection locked="0"/>
    </xf>
    <xf numFmtId="180" fontId="27" fillId="0" borderId="15" xfId="0" applyNumberFormat="1" applyFont="1" applyBorder="1" applyAlignment="1" applyProtection="1">
      <alignment horizontal="right" shrinkToFit="1"/>
      <protection locked="0"/>
    </xf>
    <xf numFmtId="180" fontId="27" fillId="0" borderId="12" xfId="0" applyNumberFormat="1" applyFont="1" applyBorder="1" applyAlignment="1" applyProtection="1">
      <alignment horizontal="right" shrinkToFit="1"/>
      <protection locked="0"/>
    </xf>
    <xf numFmtId="183" fontId="27" fillId="0" borderId="13" xfId="0" applyNumberFormat="1" applyFont="1" applyBorder="1" applyAlignment="1" applyProtection="1">
      <alignment horizontal="center"/>
      <protection locked="0"/>
    </xf>
    <xf numFmtId="183" fontId="27" fillId="0" borderId="15" xfId="0" applyNumberFormat="1" applyFont="1" applyBorder="1" applyAlignment="1" applyProtection="1">
      <alignment horizontal="center"/>
      <protection locked="0"/>
    </xf>
    <xf numFmtId="183" fontId="27" fillId="0" borderId="34" xfId="0" applyNumberFormat="1" applyFont="1" applyBorder="1" applyAlignment="1" applyProtection="1">
      <alignment horizontal="center"/>
      <protection locked="0"/>
    </xf>
    <xf numFmtId="0" fontId="27" fillId="0" borderId="32" xfId="0" applyFont="1" applyBorder="1" applyAlignment="1" applyProtection="1">
      <alignment horizontal="center" shrinkToFit="1"/>
      <protection locked="0"/>
    </xf>
    <xf numFmtId="0" fontId="27" fillId="0" borderId="33" xfId="0" applyFont="1" applyBorder="1" applyAlignment="1" applyProtection="1">
      <alignment horizontal="center" shrinkToFit="1"/>
      <protection locked="0"/>
    </xf>
    <xf numFmtId="0" fontId="27" fillId="0" borderId="34" xfId="0" applyFont="1" applyBorder="1" applyAlignment="1" applyProtection="1">
      <alignment horizontal="center" shrinkToFit="1"/>
      <protection locked="0"/>
    </xf>
    <xf numFmtId="183" fontId="27" fillId="0" borderId="12" xfId="0" applyNumberFormat="1" applyFont="1" applyBorder="1" applyAlignment="1" applyProtection="1">
      <alignment horizontal="center"/>
      <protection locked="0"/>
    </xf>
    <xf numFmtId="0" fontId="27" fillId="0" borderId="12" xfId="0" applyFont="1" applyBorder="1" applyAlignment="1" applyProtection="1">
      <alignment horizontal="center" shrinkToFit="1"/>
      <protection locked="0"/>
    </xf>
    <xf numFmtId="0" fontId="27" fillId="2" borderId="13" xfId="0" applyFont="1" applyFill="1" applyBorder="1" applyAlignment="1" applyProtection="1">
      <alignment horizontal="center" vertical="center" shrinkToFit="1"/>
    </xf>
    <xf numFmtId="0" fontId="27" fillId="2" borderId="15" xfId="0" applyFont="1" applyFill="1" applyBorder="1" applyAlignment="1" applyProtection="1">
      <alignment horizontal="center" vertical="center" shrinkToFit="1"/>
    </xf>
    <xf numFmtId="0" fontId="27" fillId="2" borderId="12" xfId="0" applyFont="1" applyFill="1" applyBorder="1" applyAlignment="1" applyProtection="1">
      <alignment horizontal="center" vertical="center" shrinkToFit="1"/>
    </xf>
    <xf numFmtId="0" fontId="26" fillId="2" borderId="13" xfId="1" applyNumberFormat="1" applyFont="1" applyFill="1" applyBorder="1" applyAlignment="1" applyProtection="1">
      <alignment horizontal="center" vertical="center" wrapText="1"/>
    </xf>
    <xf numFmtId="0" fontId="26" fillId="2" borderId="15" xfId="1" applyNumberFormat="1" applyFont="1" applyFill="1" applyBorder="1" applyAlignment="1" applyProtection="1">
      <alignment horizontal="center" vertical="center" wrapText="1"/>
    </xf>
    <xf numFmtId="0" fontId="26" fillId="2" borderId="12" xfId="1" applyNumberFormat="1" applyFont="1" applyFill="1" applyBorder="1" applyAlignment="1" applyProtection="1">
      <alignment horizontal="center" vertical="center" wrapText="1"/>
    </xf>
    <xf numFmtId="179" fontId="27" fillId="2" borderId="13" xfId="0" applyNumberFormat="1" applyFont="1" applyFill="1" applyBorder="1" applyAlignment="1" applyProtection="1">
      <alignment horizontal="center" vertical="center"/>
    </xf>
    <xf numFmtId="179" fontId="27" fillId="2" borderId="15" xfId="0" applyNumberFormat="1" applyFont="1" applyFill="1" applyBorder="1" applyAlignment="1" applyProtection="1">
      <alignment horizontal="center" vertical="center"/>
    </xf>
    <xf numFmtId="179" fontId="27" fillId="2" borderId="12" xfId="0" applyNumberFormat="1" applyFont="1" applyFill="1" applyBorder="1" applyAlignment="1" applyProtection="1">
      <alignment horizontal="center" vertical="center"/>
    </xf>
    <xf numFmtId="0" fontId="27" fillId="2" borderId="17" xfId="0" applyFont="1" applyFill="1" applyBorder="1" applyAlignment="1" applyProtection="1">
      <alignment horizontal="center" vertical="center"/>
    </xf>
    <xf numFmtId="0" fontId="27" fillId="2" borderId="0" xfId="0" applyFont="1" applyFill="1" applyBorder="1" applyAlignment="1" applyProtection="1">
      <alignment horizontal="center" vertical="center"/>
    </xf>
    <xf numFmtId="0" fontId="30" fillId="2" borderId="15" xfId="0" applyFont="1" applyFill="1" applyBorder="1" applyAlignment="1" applyProtection="1">
      <alignment horizontal="left" vertical="center" shrinkToFit="1"/>
    </xf>
    <xf numFmtId="0" fontId="30" fillId="2" borderId="12" xfId="0" applyFont="1" applyFill="1" applyBorder="1" applyAlignment="1" applyProtection="1">
      <alignment horizontal="left" vertical="center" shrinkToFit="1"/>
    </xf>
    <xf numFmtId="0" fontId="27" fillId="0" borderId="13" xfId="0" applyFont="1" applyBorder="1" applyAlignment="1" applyProtection="1">
      <alignment horizontal="center" vertical="center"/>
      <protection locked="0"/>
    </xf>
    <xf numFmtId="0" fontId="27" fillId="0" borderId="12" xfId="0" applyFont="1" applyBorder="1" applyAlignment="1" applyProtection="1">
      <alignment horizontal="center" vertical="center"/>
      <protection locked="0"/>
    </xf>
    <xf numFmtId="0" fontId="27" fillId="25" borderId="13" xfId="0" applyFont="1" applyFill="1" applyBorder="1" applyAlignment="1" applyProtection="1">
      <alignment horizontal="center" vertical="center"/>
    </xf>
    <xf numFmtId="0" fontId="27" fillId="25" borderId="15" xfId="0" applyFont="1" applyFill="1" applyBorder="1" applyAlignment="1" applyProtection="1">
      <alignment horizontal="center" vertical="center"/>
    </xf>
    <xf numFmtId="0" fontId="27" fillId="25" borderId="12" xfId="0" applyFont="1" applyFill="1" applyBorder="1" applyAlignment="1" applyProtection="1">
      <alignment horizontal="center" vertical="center"/>
    </xf>
    <xf numFmtId="0" fontId="27" fillId="2" borderId="17" xfId="0" applyFont="1" applyFill="1" applyBorder="1" applyAlignment="1" applyProtection="1">
      <alignment horizontal="left" vertical="center"/>
    </xf>
    <xf numFmtId="0" fontId="27" fillId="2" borderId="0" xfId="0" applyFont="1" applyFill="1" applyBorder="1" applyAlignment="1" applyProtection="1">
      <alignment horizontal="left" vertical="center"/>
    </xf>
    <xf numFmtId="0" fontId="27" fillId="2" borderId="18" xfId="0" applyFont="1" applyFill="1" applyBorder="1" applyAlignment="1" applyProtection="1">
      <alignment horizontal="left" vertical="center"/>
    </xf>
    <xf numFmtId="0" fontId="27" fillId="0" borderId="15" xfId="0" applyFont="1" applyBorder="1" applyAlignment="1" applyProtection="1">
      <alignment horizontal="center" vertical="center"/>
      <protection locked="0"/>
    </xf>
    <xf numFmtId="38" fontId="26" fillId="25" borderId="21" xfId="1" applyFont="1" applyFill="1" applyBorder="1" applyAlignment="1" applyProtection="1">
      <alignment horizontal="right" vertical="center" wrapText="1"/>
    </xf>
    <xf numFmtId="38" fontId="26" fillId="25" borderId="22" xfId="1" applyFont="1" applyFill="1" applyBorder="1" applyAlignment="1" applyProtection="1">
      <alignment horizontal="right" vertical="center" wrapText="1"/>
    </xf>
    <xf numFmtId="38" fontId="26" fillId="25" borderId="23" xfId="1" applyFont="1" applyFill="1" applyBorder="1" applyAlignment="1" applyProtection="1">
      <alignment horizontal="right" vertical="center" wrapText="1"/>
    </xf>
    <xf numFmtId="38" fontId="26" fillId="25" borderId="25" xfId="1" applyFont="1" applyFill="1" applyBorder="1" applyAlignment="1" applyProtection="1">
      <alignment horizontal="right" vertical="center" wrapText="1"/>
    </xf>
    <xf numFmtId="38" fontId="26" fillId="25" borderId="26" xfId="1" applyFont="1" applyFill="1" applyBorder="1" applyAlignment="1" applyProtection="1">
      <alignment horizontal="right" vertical="center" wrapText="1"/>
    </xf>
    <xf numFmtId="38" fontId="26" fillId="25" borderId="27" xfId="1" applyFont="1" applyFill="1" applyBorder="1" applyAlignment="1" applyProtection="1">
      <alignment horizontal="right" vertical="center" wrapText="1"/>
    </xf>
    <xf numFmtId="38" fontId="26" fillId="2" borderId="21" xfId="1" applyFont="1" applyFill="1" applyBorder="1" applyAlignment="1" applyProtection="1">
      <alignment horizontal="right" vertical="center" wrapText="1"/>
    </xf>
    <xf numFmtId="38" fontId="26" fillId="2" borderId="22" xfId="1" applyFont="1" applyFill="1" applyBorder="1" applyAlignment="1" applyProtection="1">
      <alignment horizontal="right" vertical="center" wrapText="1"/>
    </xf>
    <xf numFmtId="38" fontId="26" fillId="2" borderId="23" xfId="1" applyFont="1" applyFill="1" applyBorder="1" applyAlignment="1" applyProtection="1">
      <alignment horizontal="right" vertical="center" wrapText="1"/>
    </xf>
    <xf numFmtId="38" fontId="26" fillId="25" borderId="29" xfId="1" applyFont="1" applyFill="1" applyBorder="1" applyAlignment="1" applyProtection="1">
      <alignment horizontal="right" vertical="center" wrapText="1"/>
    </xf>
    <xf numFmtId="38" fontId="26" fillId="25" borderId="30" xfId="1" applyFont="1" applyFill="1" applyBorder="1" applyAlignment="1" applyProtection="1">
      <alignment horizontal="right" vertical="center" wrapText="1"/>
    </xf>
    <xf numFmtId="38" fontId="26" fillId="25" borderId="31" xfId="1" applyFont="1" applyFill="1" applyBorder="1" applyAlignment="1" applyProtection="1">
      <alignment horizontal="right" vertical="center" wrapText="1"/>
    </xf>
    <xf numFmtId="0" fontId="42" fillId="0" borderId="16" xfId="0" applyFont="1" applyBorder="1" applyAlignment="1" applyProtection="1">
      <alignment horizontal="center" vertical="center"/>
      <protection locked="0"/>
    </xf>
    <xf numFmtId="0" fontId="29" fillId="25" borderId="13" xfId="0" applyFont="1" applyFill="1" applyBorder="1" applyAlignment="1" applyProtection="1">
      <alignment horizontal="left" vertical="center" wrapText="1" shrinkToFit="1"/>
    </xf>
    <xf numFmtId="0" fontId="29" fillId="25" borderId="15" xfId="0" applyFont="1" applyFill="1" applyBorder="1" applyAlignment="1" applyProtection="1">
      <alignment horizontal="left" vertical="center" wrapText="1" shrinkToFit="1"/>
    </xf>
    <xf numFmtId="0" fontId="29" fillId="25" borderId="12" xfId="0" applyFont="1" applyFill="1" applyBorder="1" applyAlignment="1" applyProtection="1">
      <alignment horizontal="left" vertical="center" wrapText="1" shrinkToFit="1"/>
    </xf>
    <xf numFmtId="38" fontId="26" fillId="25" borderId="13" xfId="1" applyFont="1" applyFill="1" applyBorder="1" applyAlignment="1" applyProtection="1">
      <alignment horizontal="right" vertical="center" wrapText="1"/>
    </xf>
    <xf numFmtId="38" fontId="26" fillId="25" borderId="15" xfId="1" applyFont="1" applyFill="1" applyBorder="1" applyAlignment="1" applyProtection="1">
      <alignment horizontal="right" vertical="center" wrapText="1"/>
    </xf>
    <xf numFmtId="38" fontId="26" fillId="25" borderId="12" xfId="1" applyFont="1" applyFill="1" applyBorder="1" applyAlignment="1" applyProtection="1">
      <alignment horizontal="right" vertical="center" wrapText="1"/>
    </xf>
    <xf numFmtId="0" fontId="26" fillId="26" borderId="13" xfId="1" applyNumberFormat="1" applyFont="1" applyFill="1" applyBorder="1" applyAlignment="1" applyProtection="1">
      <alignment horizontal="center" vertical="center" wrapText="1"/>
      <protection locked="0"/>
    </xf>
    <xf numFmtId="0" fontId="26" fillId="26" borderId="15" xfId="1" applyNumberFormat="1" applyFont="1" applyFill="1" applyBorder="1" applyAlignment="1" applyProtection="1">
      <alignment horizontal="center" vertical="center" wrapText="1"/>
      <protection locked="0"/>
    </xf>
    <xf numFmtId="0" fontId="26" fillId="26" borderId="12" xfId="1" applyNumberFormat="1" applyFont="1" applyFill="1" applyBorder="1" applyAlignment="1" applyProtection="1">
      <alignment horizontal="center" vertical="center" wrapText="1"/>
      <protection locked="0"/>
    </xf>
    <xf numFmtId="38" fontId="26" fillId="0" borderId="16" xfId="1" applyFont="1" applyFill="1" applyBorder="1" applyAlignment="1" applyProtection="1">
      <alignment horizontal="center" vertical="center" wrapText="1"/>
      <protection locked="0"/>
    </xf>
    <xf numFmtId="0" fontId="27" fillId="0" borderId="16" xfId="0" applyFont="1" applyBorder="1" applyAlignment="1" applyProtection="1">
      <alignment horizontal="center" vertical="center"/>
      <protection locked="0"/>
    </xf>
    <xf numFmtId="38" fontId="26" fillId="0" borderId="13" xfId="1" applyFont="1" applyBorder="1" applyAlignment="1" applyProtection="1">
      <alignment horizontal="right" vertical="center" wrapText="1"/>
      <protection locked="0"/>
    </xf>
    <xf numFmtId="38" fontId="26" fillId="0" borderId="15" xfId="1" applyFont="1" applyBorder="1" applyAlignment="1" applyProtection="1">
      <alignment horizontal="right" vertical="center" wrapText="1"/>
      <protection locked="0"/>
    </xf>
    <xf numFmtId="0" fontId="27" fillId="2" borderId="32" xfId="0" applyFont="1" applyFill="1" applyBorder="1" applyAlignment="1" applyProtection="1">
      <alignment horizontal="left" vertical="center" wrapText="1" shrinkToFit="1"/>
    </xf>
    <xf numFmtId="0" fontId="27" fillId="2" borderId="33" xfId="0" applyFont="1" applyFill="1" applyBorder="1" applyAlignment="1" applyProtection="1">
      <alignment horizontal="left" vertical="center" shrinkToFit="1"/>
    </xf>
    <xf numFmtId="0" fontId="27" fillId="2" borderId="34" xfId="0" applyFont="1" applyFill="1" applyBorder="1" applyAlignment="1" applyProtection="1">
      <alignment horizontal="left" vertical="center" shrinkToFit="1"/>
    </xf>
    <xf numFmtId="0" fontId="27" fillId="2" borderId="17" xfId="0" applyFont="1" applyFill="1" applyBorder="1" applyAlignment="1" applyProtection="1">
      <alignment horizontal="left" vertical="center" shrinkToFit="1"/>
    </xf>
    <xf numFmtId="0" fontId="27" fillId="2" borderId="0" xfId="0" applyFont="1" applyFill="1" applyBorder="1" applyAlignment="1" applyProtection="1">
      <alignment horizontal="left" vertical="center" shrinkToFit="1"/>
    </xf>
    <xf numFmtId="0" fontId="27" fillId="2" borderId="18" xfId="0" applyFont="1" applyFill="1" applyBorder="1" applyAlignment="1" applyProtection="1">
      <alignment horizontal="left" vertical="center" shrinkToFit="1"/>
    </xf>
    <xf numFmtId="0" fontId="27" fillId="2" borderId="19" xfId="0" applyFont="1" applyFill="1" applyBorder="1" applyAlignment="1" applyProtection="1">
      <alignment horizontal="left" vertical="center" shrinkToFit="1"/>
    </xf>
    <xf numFmtId="0" fontId="27" fillId="2" borderId="14" xfId="0" applyFont="1" applyFill="1" applyBorder="1" applyAlignment="1" applyProtection="1">
      <alignment horizontal="left" vertical="center" shrinkToFit="1"/>
    </xf>
    <xf numFmtId="0" fontId="27" fillId="2" borderId="20" xfId="0" applyFont="1" applyFill="1" applyBorder="1" applyAlignment="1" applyProtection="1">
      <alignment horizontal="left" vertical="center" shrinkToFit="1"/>
    </xf>
    <xf numFmtId="0" fontId="26" fillId="0" borderId="12" xfId="1" applyNumberFormat="1" applyFont="1" applyFill="1" applyBorder="1" applyAlignment="1" applyProtection="1">
      <alignment horizontal="center" vertical="center" wrapText="1"/>
      <protection locked="0"/>
    </xf>
    <xf numFmtId="0" fontId="27" fillId="0" borderId="21" xfId="0" applyFont="1" applyBorder="1" applyAlignment="1" applyProtection="1">
      <alignment horizontal="center" vertical="center"/>
      <protection locked="0"/>
    </xf>
    <xf numFmtId="0" fontId="27" fillId="0" borderId="22" xfId="0" applyFont="1" applyBorder="1" applyAlignment="1" applyProtection="1">
      <alignment horizontal="center" vertical="center"/>
      <protection locked="0"/>
    </xf>
    <xf numFmtId="0" fontId="27" fillId="0" borderId="23" xfId="0" applyFont="1" applyBorder="1" applyAlignment="1" applyProtection="1">
      <alignment horizontal="center" vertical="center"/>
      <protection locked="0"/>
    </xf>
    <xf numFmtId="0" fontId="27" fillId="2" borderId="21" xfId="0" applyFont="1" applyFill="1" applyBorder="1" applyAlignment="1" applyProtection="1">
      <alignment vertical="center" wrapText="1" shrinkToFit="1"/>
    </xf>
    <xf numFmtId="0" fontId="27" fillId="2" borderId="22" xfId="0" applyFont="1" applyFill="1" applyBorder="1" applyAlignment="1" applyProtection="1">
      <alignment vertical="center" shrinkToFit="1"/>
    </xf>
    <xf numFmtId="0" fontId="27" fillId="2" borderId="23" xfId="0" applyFont="1" applyFill="1" applyBorder="1" applyAlignment="1" applyProtection="1">
      <alignment vertical="center" shrinkToFit="1"/>
    </xf>
    <xf numFmtId="0" fontId="27" fillId="2" borderId="17" xfId="0" applyFont="1" applyFill="1" applyBorder="1" applyAlignment="1" applyProtection="1">
      <alignment vertical="center" shrinkToFit="1"/>
    </xf>
    <xf numFmtId="0" fontId="27" fillId="2" borderId="0" xfId="0" applyFont="1" applyFill="1" applyBorder="1" applyAlignment="1" applyProtection="1">
      <alignment vertical="center" shrinkToFit="1"/>
    </xf>
    <xf numFmtId="0" fontId="27" fillId="2" borderId="18" xfId="0" applyFont="1" applyFill="1" applyBorder="1" applyAlignment="1" applyProtection="1">
      <alignment vertical="center" shrinkToFit="1"/>
    </xf>
    <xf numFmtId="0" fontId="27" fillId="2" borderId="19" xfId="0" applyFont="1" applyFill="1" applyBorder="1" applyAlignment="1" applyProtection="1">
      <alignment vertical="center" shrinkToFit="1"/>
    </xf>
    <xf numFmtId="0" fontId="27" fillId="2" borderId="14" xfId="0" applyFont="1" applyFill="1" applyBorder="1" applyAlignment="1" applyProtection="1">
      <alignment vertical="center" shrinkToFit="1"/>
    </xf>
    <xf numFmtId="0" fontId="27" fillId="2" borderId="20" xfId="0" applyFont="1" applyFill="1" applyBorder="1" applyAlignment="1" applyProtection="1">
      <alignment vertical="center" shrinkToFit="1"/>
    </xf>
    <xf numFmtId="38" fontId="26" fillId="32" borderId="16" xfId="1" applyFont="1" applyFill="1" applyBorder="1" applyAlignment="1" applyProtection="1">
      <alignment horizontal="center" vertical="center" wrapText="1"/>
      <protection locked="0"/>
    </xf>
    <xf numFmtId="0" fontId="27" fillId="2" borderId="13" xfId="0" applyFont="1" applyFill="1" applyBorder="1" applyAlignment="1" applyProtection="1">
      <alignment horizontal="center"/>
    </xf>
    <xf numFmtId="0" fontId="27" fillId="2" borderId="15" xfId="0" applyFont="1" applyFill="1" applyBorder="1" applyAlignment="1" applyProtection="1">
      <alignment horizontal="center"/>
    </xf>
    <xf numFmtId="0" fontId="27" fillId="2" borderId="12" xfId="0" applyFont="1" applyFill="1" applyBorder="1" applyAlignment="1" applyProtection="1">
      <alignment horizontal="center"/>
    </xf>
    <xf numFmtId="0" fontId="27" fillId="2" borderId="13" xfId="0" applyFont="1" applyFill="1" applyBorder="1" applyAlignment="1" applyProtection="1">
      <alignment horizontal="center" vertical="center"/>
    </xf>
    <xf numFmtId="0" fontId="27" fillId="2" borderId="15" xfId="0" applyFont="1" applyFill="1" applyBorder="1" applyAlignment="1" applyProtection="1">
      <alignment horizontal="center" vertical="center"/>
    </xf>
    <xf numFmtId="0" fontId="27" fillId="2" borderId="12" xfId="0" applyFont="1" applyFill="1" applyBorder="1" applyAlignment="1" applyProtection="1">
      <alignment horizontal="center" vertical="center"/>
    </xf>
    <xf numFmtId="0" fontId="26" fillId="2" borderId="15" xfId="0" applyFont="1" applyFill="1" applyBorder="1" applyAlignment="1" applyProtection="1">
      <alignment horizontal="center" vertical="center" wrapText="1" shrinkToFit="1"/>
    </xf>
    <xf numFmtId="0" fontId="27" fillId="2" borderId="13" xfId="0" applyFont="1" applyFill="1" applyBorder="1" applyAlignment="1" applyProtection="1">
      <alignment horizontal="center" vertical="center" wrapText="1"/>
    </xf>
    <xf numFmtId="0" fontId="27" fillId="2" borderId="15" xfId="0" applyFont="1" applyFill="1" applyBorder="1" applyAlignment="1" applyProtection="1">
      <alignment horizontal="center" vertical="center" wrapText="1"/>
    </xf>
    <xf numFmtId="0" fontId="27" fillId="2" borderId="12" xfId="0" applyFont="1" applyFill="1" applyBorder="1" applyAlignment="1" applyProtection="1">
      <alignment horizontal="center" vertical="center" wrapText="1"/>
    </xf>
    <xf numFmtId="0" fontId="26" fillId="0" borderId="13" xfId="0" applyFont="1" applyFill="1" applyBorder="1" applyAlignment="1" applyProtection="1">
      <alignment horizontal="left" vertical="center" wrapText="1"/>
      <protection locked="0"/>
    </xf>
    <xf numFmtId="0" fontId="26" fillId="0" borderId="15" xfId="0" applyFont="1" applyFill="1" applyBorder="1" applyAlignment="1" applyProtection="1">
      <alignment horizontal="left" vertical="center" wrapText="1"/>
      <protection locked="0"/>
    </xf>
    <xf numFmtId="0" fontId="26" fillId="0" borderId="12" xfId="0" applyFont="1" applyFill="1" applyBorder="1" applyAlignment="1" applyProtection="1">
      <alignment horizontal="left" vertical="center" wrapText="1"/>
      <protection locked="0"/>
    </xf>
    <xf numFmtId="0" fontId="26" fillId="2" borderId="16" xfId="0" applyFont="1" applyFill="1" applyBorder="1" applyAlignment="1" applyProtection="1">
      <alignment horizontal="center" vertical="center"/>
    </xf>
    <xf numFmtId="0" fontId="26" fillId="0" borderId="13" xfId="0" applyFont="1" applyFill="1" applyBorder="1" applyAlignment="1" applyProtection="1">
      <alignment horizontal="left" vertical="center" wrapText="1" shrinkToFit="1"/>
      <protection locked="0"/>
    </xf>
    <xf numFmtId="0" fontId="26" fillId="0" borderId="15" xfId="0" applyFont="1" applyFill="1" applyBorder="1" applyAlignment="1" applyProtection="1">
      <alignment horizontal="left" vertical="center" wrapText="1" shrinkToFit="1"/>
      <protection locked="0"/>
    </xf>
    <xf numFmtId="0" fontId="26" fillId="0" borderId="12" xfId="0" applyFont="1" applyFill="1" applyBorder="1" applyAlignment="1" applyProtection="1">
      <alignment horizontal="left" vertical="center" wrapText="1" shrinkToFit="1"/>
      <protection locked="0"/>
    </xf>
    <xf numFmtId="0" fontId="26" fillId="0" borderId="14" xfId="0" applyFont="1" applyBorder="1" applyAlignment="1" applyProtection="1">
      <alignment horizontal="center" vertical="center" wrapText="1"/>
      <protection locked="0"/>
    </xf>
    <xf numFmtId="0" fontId="26" fillId="0" borderId="14" xfId="0" applyFont="1" applyFill="1" applyBorder="1" applyAlignment="1" applyProtection="1">
      <alignment horizontal="center" vertical="center" wrapText="1"/>
      <protection locked="0"/>
    </xf>
    <xf numFmtId="0" fontId="27" fillId="0" borderId="0" xfId="0" applyFont="1" applyFill="1" applyAlignment="1" applyProtection="1">
      <alignment horizontal="center" vertical="center" shrinkToFit="1"/>
    </xf>
    <xf numFmtId="0" fontId="26" fillId="0" borderId="13" xfId="0" applyFont="1" applyFill="1" applyBorder="1" applyAlignment="1" applyProtection="1">
      <alignment horizontal="center" vertical="center" wrapText="1" shrinkToFit="1"/>
      <protection locked="0"/>
    </xf>
    <xf numFmtId="0" fontId="26" fillId="0" borderId="15" xfId="0" applyFont="1" applyFill="1" applyBorder="1" applyAlignment="1" applyProtection="1">
      <alignment horizontal="center" vertical="center" wrapText="1" shrinkToFit="1"/>
      <protection locked="0"/>
    </xf>
    <xf numFmtId="0" fontId="27" fillId="0" borderId="32" xfId="0" applyFont="1" applyBorder="1" applyAlignment="1" applyProtection="1">
      <alignment horizontal="left" vertical="top" wrapText="1"/>
      <protection locked="0"/>
    </xf>
    <xf numFmtId="0" fontId="27" fillId="0" borderId="33" xfId="0" applyFont="1" applyBorder="1" applyAlignment="1" applyProtection="1">
      <alignment horizontal="left" vertical="top"/>
      <protection locked="0"/>
    </xf>
    <xf numFmtId="0" fontId="27" fillId="0" borderId="34" xfId="0" applyFont="1" applyBorder="1" applyAlignment="1" applyProtection="1">
      <alignment horizontal="left" vertical="top"/>
      <protection locked="0"/>
    </xf>
    <xf numFmtId="0" fontId="27" fillId="0" borderId="17" xfId="0" applyFont="1" applyBorder="1" applyAlignment="1" applyProtection="1">
      <alignment horizontal="left" vertical="top" wrapText="1"/>
      <protection locked="0"/>
    </xf>
    <xf numFmtId="0" fontId="27" fillId="0" borderId="0" xfId="0" applyFont="1" applyBorder="1" applyAlignment="1" applyProtection="1">
      <alignment horizontal="left" vertical="top"/>
      <protection locked="0"/>
    </xf>
    <xf numFmtId="0" fontId="27" fillId="0" borderId="18" xfId="0" applyFont="1" applyBorder="1" applyAlignment="1" applyProtection="1">
      <alignment horizontal="left" vertical="top"/>
      <protection locked="0"/>
    </xf>
    <xf numFmtId="0" fontId="27" fillId="0" borderId="19" xfId="0" applyFont="1" applyBorder="1" applyAlignment="1" applyProtection="1">
      <alignment horizontal="left" vertical="top"/>
      <protection locked="0"/>
    </xf>
    <xf numFmtId="0" fontId="27" fillId="0" borderId="14" xfId="0" applyFont="1" applyBorder="1" applyAlignment="1" applyProtection="1">
      <alignment horizontal="left" vertical="top"/>
      <protection locked="0"/>
    </xf>
    <xf numFmtId="0" fontId="27" fillId="0" borderId="20" xfId="0" applyFont="1" applyBorder="1" applyAlignment="1" applyProtection="1">
      <alignment horizontal="left" vertical="top"/>
      <protection locked="0"/>
    </xf>
    <xf numFmtId="181" fontId="26" fillId="0" borderId="16" xfId="0" applyNumberFormat="1" applyFont="1" applyFill="1" applyBorder="1" applyAlignment="1" applyProtection="1">
      <alignment horizontal="center" vertical="center" shrinkToFit="1"/>
      <protection locked="0"/>
    </xf>
    <xf numFmtId="0" fontId="26" fillId="0" borderId="16" xfId="1" applyNumberFormat="1" applyFont="1" applyFill="1" applyBorder="1" applyAlignment="1" applyProtection="1">
      <alignment horizontal="center" vertical="center" shrinkToFit="1"/>
      <protection locked="0"/>
    </xf>
    <xf numFmtId="38" fontId="26" fillId="0" borderId="16" xfId="1" applyFont="1" applyFill="1" applyBorder="1" applyAlignment="1" applyProtection="1">
      <alignment horizontal="center" vertical="center"/>
      <protection locked="0"/>
    </xf>
    <xf numFmtId="0" fontId="27" fillId="25" borderId="13" xfId="0" applyFont="1" applyFill="1" applyBorder="1" applyAlignment="1" applyProtection="1">
      <alignment horizontal="center" vertical="center" wrapText="1"/>
    </xf>
    <xf numFmtId="0" fontId="27" fillId="25" borderId="15" xfId="0" applyFont="1" applyFill="1" applyBorder="1" applyAlignment="1" applyProtection="1">
      <alignment horizontal="center" vertical="center" wrapText="1"/>
    </xf>
    <xf numFmtId="0" fontId="27" fillId="25" borderId="12" xfId="0" applyFont="1" applyFill="1" applyBorder="1" applyAlignment="1" applyProtection="1">
      <alignment horizontal="center" vertical="center" wrapText="1"/>
    </xf>
    <xf numFmtId="176" fontId="26" fillId="0" borderId="15" xfId="0" applyNumberFormat="1" applyFont="1" applyFill="1" applyBorder="1" applyAlignment="1" applyProtection="1">
      <alignment horizontal="left" vertical="center" shrinkToFit="1"/>
      <protection locked="0"/>
    </xf>
    <xf numFmtId="176" fontId="26" fillId="0" borderId="12" xfId="0" applyNumberFormat="1" applyFont="1" applyFill="1" applyBorder="1" applyAlignment="1" applyProtection="1">
      <alignment horizontal="left" vertical="center" shrinkToFit="1"/>
      <protection locked="0"/>
    </xf>
    <xf numFmtId="0" fontId="26" fillId="0" borderId="16" xfId="0" applyFont="1" applyFill="1" applyBorder="1" applyAlignment="1" applyProtection="1">
      <alignment horizontal="left" vertical="center" wrapText="1" shrinkToFit="1"/>
      <protection locked="0"/>
    </xf>
    <xf numFmtId="182" fontId="26" fillId="0" borderId="16" xfId="0" applyNumberFormat="1" applyFont="1" applyFill="1" applyBorder="1" applyAlignment="1" applyProtection="1">
      <alignment horizontal="center" vertical="center" wrapText="1"/>
      <protection locked="0"/>
    </xf>
    <xf numFmtId="0" fontId="32" fillId="0" borderId="54" xfId="0" applyFont="1" applyBorder="1" applyAlignment="1" applyProtection="1">
      <alignment horizontal="center"/>
      <protection locked="0"/>
    </xf>
    <xf numFmtId="0" fontId="32" fillId="0" borderId="55" xfId="0" applyFont="1" applyBorder="1" applyAlignment="1" applyProtection="1">
      <alignment horizontal="center"/>
      <protection locked="0"/>
    </xf>
    <xf numFmtId="0" fontId="27" fillId="0" borderId="34" xfId="0" applyFont="1" applyBorder="1" applyAlignment="1" applyProtection="1">
      <alignment horizontal="left" vertical="top" wrapText="1"/>
      <protection locked="0"/>
    </xf>
    <xf numFmtId="0" fontId="27" fillId="0" borderId="18" xfId="0" applyFont="1" applyBorder="1" applyAlignment="1" applyProtection="1">
      <alignment horizontal="left" vertical="top" wrapText="1"/>
      <protection locked="0"/>
    </xf>
    <xf numFmtId="0" fontId="27" fillId="0" borderId="19" xfId="0" applyFont="1" applyBorder="1" applyAlignment="1" applyProtection="1">
      <alignment horizontal="left" vertical="top" wrapText="1"/>
      <protection locked="0"/>
    </xf>
    <xf numFmtId="0" fontId="27" fillId="0" borderId="14" xfId="0" applyFont="1" applyBorder="1" applyAlignment="1" applyProtection="1">
      <alignment horizontal="left" vertical="top" wrapText="1"/>
      <protection locked="0"/>
    </xf>
    <xf numFmtId="0" fontId="27" fillId="0" borderId="20" xfId="0" applyFont="1" applyBorder="1" applyAlignment="1" applyProtection="1">
      <alignment horizontal="left" vertical="top" wrapText="1"/>
      <protection locked="0"/>
    </xf>
    <xf numFmtId="0" fontId="50" fillId="0" borderId="0" xfId="0" applyFont="1" applyFill="1" applyAlignment="1" applyProtection="1">
      <alignment horizontal="center" vertical="center" shrinkToFit="1"/>
    </xf>
    <xf numFmtId="0" fontId="26" fillId="0" borderId="19" xfId="0" applyFont="1" applyFill="1" applyBorder="1" applyAlignment="1" applyProtection="1">
      <alignment horizontal="center" vertical="center"/>
      <protection locked="0"/>
    </xf>
    <xf numFmtId="0" fontId="26" fillId="0" borderId="14" xfId="0" applyFont="1" applyFill="1" applyBorder="1" applyAlignment="1" applyProtection="1">
      <alignment horizontal="center" vertical="center"/>
      <protection locked="0"/>
    </xf>
    <xf numFmtId="0" fontId="26" fillId="0" borderId="14" xfId="0" applyFont="1" applyFill="1" applyBorder="1" applyAlignment="1" applyProtection="1">
      <alignment horizontal="left" vertical="center" wrapText="1"/>
      <protection locked="0"/>
    </xf>
  </cellXfs>
  <cellStyles count="62">
    <cellStyle name="20% - アクセント 1 2" xfId="19"/>
    <cellStyle name="20% - アクセント 2 2" xfId="20"/>
    <cellStyle name="20% - アクセント 3 2" xfId="21"/>
    <cellStyle name="20% - アクセント 4 2" xfId="22"/>
    <cellStyle name="20% - アクセント 5 2" xfId="23"/>
    <cellStyle name="20% - アクセント 6 2" xfId="24"/>
    <cellStyle name="40% - アクセント 1 2" xfId="25"/>
    <cellStyle name="40% - アクセント 2 2" xfId="26"/>
    <cellStyle name="40% - アクセント 3 2" xfId="27"/>
    <cellStyle name="40% - アクセント 4 2" xfId="28"/>
    <cellStyle name="40% - アクセント 5 2" xfId="29"/>
    <cellStyle name="40% - アクセント 6 2" xfId="30"/>
    <cellStyle name="60% - アクセント 1 2" xfId="31"/>
    <cellStyle name="60% - アクセント 2 2" xfId="32"/>
    <cellStyle name="60% - アクセント 3 2" xfId="33"/>
    <cellStyle name="60% - アクセント 4 2" xfId="34"/>
    <cellStyle name="60% - アクセント 5 2" xfId="35"/>
    <cellStyle name="60% - アクセント 6 2" xfId="36"/>
    <cellStyle name="アクセント 1 2" xfId="37"/>
    <cellStyle name="アクセント 2 2" xfId="38"/>
    <cellStyle name="アクセント 3 2" xfId="39"/>
    <cellStyle name="アクセント 4 2" xfId="40"/>
    <cellStyle name="アクセント 5 2" xfId="41"/>
    <cellStyle name="アクセント 6 2" xfId="42"/>
    <cellStyle name="タイトル 2" xfId="43"/>
    <cellStyle name="チェック セル 2" xfId="44"/>
    <cellStyle name="どちらでもない 2" xfId="45"/>
    <cellStyle name="メモ 2" xfId="46"/>
    <cellStyle name="リンク セル 2" xfId="47"/>
    <cellStyle name="悪い 2" xfId="48"/>
    <cellStyle name="計算 2" xfId="49"/>
    <cellStyle name="警告文 2" xfId="50"/>
    <cellStyle name="桁区切り" xfId="1" builtinId="6"/>
    <cellStyle name="桁区切り 2" xfId="9"/>
    <cellStyle name="桁区切り 3" xfId="14"/>
    <cellStyle name="桁区切り 4" xfId="18"/>
    <cellStyle name="見出し 1 2" xfId="51"/>
    <cellStyle name="見出し 2 2" xfId="52"/>
    <cellStyle name="見出し 3 2" xfId="53"/>
    <cellStyle name="見出し 4 2" xfId="54"/>
    <cellStyle name="集計 2" xfId="55"/>
    <cellStyle name="出力 2" xfId="56"/>
    <cellStyle name="説明文 2" xfId="57"/>
    <cellStyle name="入力 2" xfId="58"/>
    <cellStyle name="標準" xfId="0" builtinId="0"/>
    <cellStyle name="標準 10" xfId="15"/>
    <cellStyle name="標準 11" xfId="17"/>
    <cellStyle name="標準 11 2" xfId="61"/>
    <cellStyle name="標準 17 2" xfId="10"/>
    <cellStyle name="標準 2" xfId="2"/>
    <cellStyle name="標準 2 2" xfId="3"/>
    <cellStyle name="標準 3" xfId="4"/>
    <cellStyle name="標準 3 2" xfId="11"/>
    <cellStyle name="標準 36" xfId="59"/>
    <cellStyle name="標準 4" xfId="5"/>
    <cellStyle name="標準 5" xfId="6"/>
    <cellStyle name="標準 6" xfId="7"/>
    <cellStyle name="標準 7" xfId="12"/>
    <cellStyle name="標準 7 2" xfId="13"/>
    <cellStyle name="標準 8" xfId="8"/>
    <cellStyle name="標準 9" xfId="16"/>
    <cellStyle name="良い 2" xfId="60"/>
  </cellStyles>
  <dxfs count="43">
    <dxf>
      <fill>
        <patternFill>
          <bgColor theme="0" tint="-0.499984740745262"/>
        </patternFill>
      </fill>
    </dxf>
    <dxf>
      <fill>
        <patternFill>
          <bgColor theme="0" tint="-0.499984740745262"/>
        </patternFill>
      </fill>
    </dxf>
    <dxf>
      <fill>
        <patternFill>
          <bgColor theme="1" tint="0.34998626667073579"/>
        </patternFill>
      </fill>
    </dxf>
    <dxf>
      <fill>
        <patternFill>
          <bgColor theme="1" tint="0.34998626667073579"/>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patternType="solid">
          <fgColor rgb="FFFF6699"/>
          <bgColor rgb="FFFF6699"/>
        </patternFill>
      </fill>
    </dxf>
    <dxf>
      <fill>
        <patternFill patternType="solid">
          <fgColor rgb="FFFF6699"/>
          <bgColor rgb="FFFF669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2" tint="-0.24994659260841701"/>
        </patternFill>
      </fill>
    </dxf>
    <dxf>
      <fill>
        <patternFill>
          <bgColor theme="2" tint="-0.24994659260841701"/>
        </patternFill>
      </fill>
    </dxf>
    <dxf>
      <fill>
        <patternFill>
          <bgColor theme="1" tint="0.34998626667073579"/>
        </patternFill>
      </fill>
    </dxf>
    <dxf>
      <fill>
        <patternFill>
          <bgColor theme="0" tint="-0.499984740745262"/>
        </patternFill>
      </fill>
    </dxf>
    <dxf>
      <fill>
        <patternFill>
          <bgColor theme="0" tint="-0.34998626667073579"/>
        </patternFill>
      </fill>
    </dxf>
    <dxf>
      <fill>
        <patternFill patternType="solid">
          <fgColor rgb="FFFF6699"/>
          <bgColor rgb="FFFF6699"/>
        </patternFill>
      </fill>
    </dxf>
    <dxf>
      <fill>
        <patternFill patternType="solid">
          <fgColor rgb="FFFF6699"/>
          <bgColor rgb="FFFF6699"/>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2" tint="-0.24994659260841701"/>
        </patternFill>
      </fill>
    </dxf>
    <dxf>
      <fill>
        <patternFill>
          <bgColor theme="2" tint="-0.24994659260841701"/>
        </patternFill>
      </fill>
    </dxf>
    <dxf>
      <fill>
        <patternFill>
          <bgColor theme="0" tint="-0.34998626667073579"/>
        </patternFill>
      </fill>
    </dxf>
    <dxf>
      <fill>
        <patternFill patternType="solid">
          <fgColor rgb="FFFF6699"/>
          <bgColor rgb="FFFF6699"/>
        </patternFill>
      </fill>
    </dxf>
    <dxf>
      <fill>
        <patternFill patternType="solid">
          <fgColor rgb="FFFF6699"/>
          <bgColor rgb="FFFF6699"/>
        </patternFill>
      </fill>
    </dxf>
    <dxf>
      <fill>
        <patternFill>
          <bgColor theme="1" tint="0.34998626667073579"/>
        </patternFill>
      </fill>
    </dxf>
    <dxf>
      <fill>
        <patternFill>
          <bgColor theme="1" tint="0.34998626667073579"/>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1" tint="0.499984740745262"/>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2" tint="-0.24994659260841701"/>
        </patternFill>
      </fill>
    </dxf>
    <dxf>
      <fill>
        <patternFill>
          <bgColor theme="2" tint="-0.24994659260841701"/>
        </patternFill>
      </fill>
    </dxf>
  </dxfs>
  <tableStyles count="0" defaultTableStyle="TableStyleMedium2" defaultPivotStyle="PivotStyleLight16"/>
  <colors>
    <mruColors>
      <color rgb="FF0066FF"/>
      <color rgb="FFFF3399"/>
      <color rgb="FFFDE9D9"/>
      <color rgb="FFFFFF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30</xdr:col>
      <xdr:colOff>108858</xdr:colOff>
      <xdr:row>15</xdr:row>
      <xdr:rowOff>13608</xdr:rowOff>
    </xdr:from>
    <xdr:to>
      <xdr:col>31</xdr:col>
      <xdr:colOff>122465</xdr:colOff>
      <xdr:row>16</xdr:row>
      <xdr:rowOff>13608</xdr:rowOff>
    </xdr:to>
    <xdr:sp macro="" textlink="">
      <xdr:nvSpPr>
        <xdr:cNvPr id="2" name="テキスト ボックス 1"/>
        <xdr:cNvSpPr txBox="1"/>
      </xdr:nvSpPr>
      <xdr:spPr>
        <a:xfrm>
          <a:off x="6157233" y="13608"/>
          <a:ext cx="2136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0</xdr:col>
      <xdr:colOff>28575</xdr:colOff>
      <xdr:row>80</xdr:row>
      <xdr:rowOff>19050</xdr:rowOff>
    </xdr:from>
    <xdr:to>
      <xdr:col>3</xdr:col>
      <xdr:colOff>152400</xdr:colOff>
      <xdr:row>82</xdr:row>
      <xdr:rowOff>190500</xdr:rowOff>
    </xdr:to>
    <xdr:sp macro="" textlink="">
      <xdr:nvSpPr>
        <xdr:cNvPr id="8" name="角丸四角形 7"/>
        <xdr:cNvSpPr/>
      </xdr:nvSpPr>
      <xdr:spPr>
        <a:xfrm>
          <a:off x="28575" y="12115800"/>
          <a:ext cx="723900" cy="5905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9524</xdr:colOff>
      <xdr:row>69</xdr:row>
      <xdr:rowOff>123825</xdr:rowOff>
    </xdr:from>
    <xdr:to>
      <xdr:col>27</xdr:col>
      <xdr:colOff>47625</xdr:colOff>
      <xdr:row>74</xdr:row>
      <xdr:rowOff>66675</xdr:rowOff>
    </xdr:to>
    <xdr:sp macro="" textlink="">
      <xdr:nvSpPr>
        <xdr:cNvPr id="10" name="角丸四角形 9"/>
        <xdr:cNvSpPr/>
      </xdr:nvSpPr>
      <xdr:spPr>
        <a:xfrm>
          <a:off x="3857624" y="12801600"/>
          <a:ext cx="1638301" cy="7048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xdr:colOff>
      <xdr:row>34</xdr:row>
      <xdr:rowOff>9525</xdr:rowOff>
    </xdr:from>
    <xdr:to>
      <xdr:col>31</xdr:col>
      <xdr:colOff>257175</xdr:colOff>
      <xdr:row>52</xdr:row>
      <xdr:rowOff>38100</xdr:rowOff>
    </xdr:to>
    <xdr:sp macro="" textlink="">
      <xdr:nvSpPr>
        <xdr:cNvPr id="11" name="正方形/長方形 10"/>
        <xdr:cNvSpPr/>
      </xdr:nvSpPr>
      <xdr:spPr>
        <a:xfrm>
          <a:off x="9525" y="5505450"/>
          <a:ext cx="6496050" cy="3676650"/>
        </a:xfrm>
        <a:prstGeom prst="rect">
          <a:avLst/>
        </a:prstGeom>
        <a:noFill/>
        <a:ln w="53975">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133349</xdr:colOff>
      <xdr:row>27</xdr:row>
      <xdr:rowOff>38100</xdr:rowOff>
    </xdr:from>
    <xdr:to>
      <xdr:col>41</xdr:col>
      <xdr:colOff>231321</xdr:colOff>
      <xdr:row>48</xdr:row>
      <xdr:rowOff>121106</xdr:rowOff>
    </xdr:to>
    <xdr:sp macro="" textlink="">
      <xdr:nvSpPr>
        <xdr:cNvPr id="5" name="角丸四角形吹き出し 4"/>
        <xdr:cNvSpPr/>
      </xdr:nvSpPr>
      <xdr:spPr>
        <a:xfrm>
          <a:off x="6841670" y="4120243"/>
          <a:ext cx="6221187" cy="4342042"/>
        </a:xfrm>
        <a:prstGeom prst="wedgeRoundRectCallout">
          <a:avLst>
            <a:gd name="adj1" fmla="val -56214"/>
            <a:gd name="adj2" fmla="val 323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b="1"/>
            <a:t>青枠で囲っている欄は、</a:t>
          </a:r>
          <a:r>
            <a:rPr kumimoji="1" lang="en-US" altLang="ja-JP" sz="1100" b="1"/>
            <a:t>2021</a:t>
          </a:r>
          <a:r>
            <a:rPr kumimoji="1" lang="ja-JP" altLang="en-US" sz="1100" b="1"/>
            <a:t>年度に授業料の支給（追給を含む）・返納がある度に必ず更新し、</a:t>
          </a:r>
          <a:r>
            <a:rPr kumimoji="1" lang="en-US" altLang="ja-JP" sz="1100" b="1"/>
            <a:t>2021</a:t>
          </a:r>
          <a:r>
            <a:rPr kumimoji="1" lang="ja-JP" altLang="en-US" sz="1100" b="1"/>
            <a:t>年度内に支給された授業料及び返納した授業料について、各自で把握し、管理してください。</a:t>
          </a:r>
          <a:endParaRPr kumimoji="1" lang="en-US" altLang="ja-JP" sz="1100" b="1"/>
        </a:p>
        <a:p>
          <a:pPr algn="l"/>
          <a:endParaRPr kumimoji="1" lang="en-US" altLang="ja-JP" sz="1100"/>
        </a:p>
        <a:p>
          <a:pPr algn="l"/>
          <a:r>
            <a:rPr kumimoji="1" lang="en-US" altLang="ja-JP" sz="1100"/>
            <a:t>【2020-2021</a:t>
          </a:r>
          <a:r>
            <a:rPr kumimoji="1" lang="ja-JP" altLang="en-US" sz="1100"/>
            <a:t>学年（旧学年）</a:t>
          </a:r>
          <a:r>
            <a:rPr kumimoji="1" lang="en-US" altLang="ja-JP" sz="1100"/>
            <a:t>】</a:t>
          </a:r>
        </a:p>
        <a:p>
          <a:pPr algn="l"/>
          <a:r>
            <a:rPr kumimoji="1" lang="en-US" altLang="ja-JP" sz="1100"/>
            <a:t>2020</a:t>
          </a:r>
          <a:r>
            <a:rPr kumimoji="1" lang="ja-JP" altLang="en-US" sz="1100"/>
            <a:t>年度内（</a:t>
          </a:r>
          <a:r>
            <a:rPr kumimoji="1" lang="en-US" altLang="ja-JP" sz="1100">
              <a:solidFill>
                <a:schemeClr val="dk1"/>
              </a:solidFill>
              <a:effectLst/>
              <a:latin typeface="+mn-lt"/>
              <a:ea typeface="+mn-ea"/>
              <a:cs typeface="+mn-cs"/>
            </a:rPr>
            <a:t>2020</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2021</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3</a:t>
          </a:r>
          <a:r>
            <a:rPr kumimoji="1" lang="ja-JP" altLang="ja-JP" sz="1100">
              <a:solidFill>
                <a:schemeClr val="dk1"/>
              </a:solidFill>
              <a:effectLst/>
              <a:latin typeface="+mn-lt"/>
              <a:ea typeface="+mn-ea"/>
              <a:cs typeface="+mn-cs"/>
            </a:rPr>
            <a:t>月</a:t>
          </a:r>
          <a:r>
            <a:rPr kumimoji="1" lang="ja-JP" altLang="en-US" sz="1100">
              <a:solidFill>
                <a:schemeClr val="dk1"/>
              </a:solidFill>
              <a:effectLst/>
              <a:latin typeface="+mn-lt"/>
              <a:ea typeface="+mn-ea"/>
              <a:cs typeface="+mn-cs"/>
            </a:rPr>
            <a:t>）</a:t>
          </a:r>
          <a:r>
            <a:rPr kumimoji="1" lang="ja-JP" altLang="en-US" sz="1100"/>
            <a:t>に始まる学年を指します。</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2020</a:t>
          </a:r>
          <a:r>
            <a:rPr kumimoji="1" lang="ja-JP" altLang="en-US" sz="1100" u="sng">
              <a:solidFill>
                <a:srgbClr val="FF0000"/>
              </a:solidFill>
              <a:effectLst/>
              <a:latin typeface="+mn-lt"/>
              <a:ea typeface="+mn-ea"/>
              <a:cs typeface="+mn-cs"/>
            </a:rPr>
            <a:t>年度以前採用者で、</a:t>
          </a:r>
          <a:r>
            <a:rPr kumimoji="1" lang="en-US" altLang="ja-JP" sz="1100" u="sng">
              <a:solidFill>
                <a:srgbClr val="FF0000"/>
              </a:solidFill>
              <a:effectLst/>
              <a:latin typeface="+mn-lt"/>
              <a:ea typeface="+mn-ea"/>
              <a:cs typeface="+mn-cs"/>
            </a:rPr>
            <a:t>2021</a:t>
          </a:r>
          <a:r>
            <a:rPr kumimoji="1" lang="ja-JP" altLang="en-US" sz="1100" u="sng">
              <a:solidFill>
                <a:srgbClr val="FF0000"/>
              </a:solidFill>
              <a:effectLst/>
              <a:latin typeface="+mn-lt"/>
              <a:ea typeface="+mn-ea"/>
              <a:cs typeface="+mn-cs"/>
            </a:rPr>
            <a:t>年度内に</a:t>
          </a:r>
          <a:r>
            <a:rPr kumimoji="1" lang="en-US" altLang="ja-JP" sz="1100" u="sng">
              <a:solidFill>
                <a:srgbClr val="FF0000"/>
              </a:solidFill>
              <a:effectLst/>
              <a:latin typeface="+mn-lt"/>
              <a:ea typeface="+mn-ea"/>
              <a:cs typeface="+mn-cs"/>
            </a:rPr>
            <a:t>2020-2021</a:t>
          </a:r>
          <a:r>
            <a:rPr kumimoji="1" lang="ja-JP" altLang="en-US" sz="1100" u="sng">
              <a:solidFill>
                <a:srgbClr val="FF0000"/>
              </a:solidFill>
              <a:effectLst/>
              <a:latin typeface="+mn-lt"/>
              <a:ea typeface="+mn-ea"/>
              <a:cs typeface="+mn-cs"/>
            </a:rPr>
            <a:t>学年分の支給（追給を含む）や</a:t>
          </a:r>
          <a:r>
            <a:rPr kumimoji="1" lang="ja-JP" altLang="ja-JP" sz="1100" u="sng">
              <a:solidFill>
                <a:srgbClr val="FF0000"/>
              </a:solidFill>
              <a:effectLst/>
              <a:latin typeface="+mn-lt"/>
              <a:ea typeface="+mn-ea"/>
              <a:cs typeface="+mn-cs"/>
            </a:rPr>
            <a:t>返納が</a:t>
          </a:r>
          <a:r>
            <a:rPr kumimoji="1" lang="ja-JP" altLang="en-US" sz="1100" u="sng">
              <a:solidFill>
                <a:srgbClr val="FF0000"/>
              </a:solidFill>
              <a:effectLst/>
              <a:latin typeface="+mn-lt"/>
              <a:ea typeface="+mn-ea"/>
              <a:cs typeface="+mn-cs"/>
            </a:rPr>
            <a:t>ある</a:t>
          </a:r>
          <a:r>
            <a:rPr kumimoji="1" lang="ja-JP" altLang="ja-JP" sz="1100" u="sng">
              <a:solidFill>
                <a:srgbClr val="FF0000"/>
              </a:solidFill>
              <a:effectLst/>
              <a:latin typeface="+mn-lt"/>
              <a:ea typeface="+mn-ea"/>
              <a:cs typeface="+mn-cs"/>
            </a:rPr>
            <a:t>場合は</a:t>
          </a:r>
          <a:r>
            <a:rPr kumimoji="1" lang="ja-JP" altLang="en-US" sz="1100" u="sng">
              <a:solidFill>
                <a:srgbClr val="FF0000"/>
              </a:solidFill>
              <a:effectLst/>
              <a:latin typeface="+mn-lt"/>
              <a:ea typeface="+mn-ea"/>
              <a:cs typeface="+mn-cs"/>
            </a:rPr>
            <a:t>、必ず入力してください。</a:t>
          </a:r>
          <a:r>
            <a:rPr kumimoji="1" lang="en-US" altLang="ja-JP" sz="1100" u="sng">
              <a:solidFill>
                <a:srgbClr val="FF0000"/>
              </a:solidFill>
              <a:effectLst/>
              <a:latin typeface="+mn-lt"/>
              <a:ea typeface="+mn-ea"/>
              <a:cs typeface="+mn-cs"/>
            </a:rPr>
            <a:t>2021</a:t>
          </a:r>
          <a:r>
            <a:rPr kumimoji="1" lang="ja-JP" altLang="ja-JP" sz="1100" u="sng">
              <a:solidFill>
                <a:srgbClr val="FF0000"/>
              </a:solidFill>
              <a:effectLst/>
              <a:latin typeface="+mn-lt"/>
              <a:ea typeface="+mn-ea"/>
              <a:cs typeface="+mn-cs"/>
            </a:rPr>
            <a:t>年度内の支払可能額</a:t>
          </a:r>
          <a:r>
            <a:rPr kumimoji="1" lang="ja-JP" altLang="en-US" sz="1100" u="sng">
              <a:solidFill>
                <a:srgbClr val="FF0000"/>
              </a:solidFill>
              <a:effectLst/>
              <a:latin typeface="+mn-lt"/>
              <a:ea typeface="+mn-ea"/>
              <a:cs typeface="+mn-cs"/>
            </a:rPr>
            <a:t>の算出に使用します。</a:t>
          </a:r>
          <a:endParaRPr kumimoji="1" lang="en-US" altLang="ja-JP" sz="1100" u="sng">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※2021-2022</a:t>
          </a:r>
          <a:r>
            <a:rPr kumimoji="1" lang="ja-JP" altLang="en-US" sz="1100" u="none">
              <a:solidFill>
                <a:sysClr val="windowText" lastClr="000000"/>
              </a:solidFill>
              <a:effectLst/>
              <a:latin typeface="+mn-lt"/>
              <a:ea typeface="+mn-ea"/>
              <a:cs typeface="+mn-cs"/>
            </a:rPr>
            <a:t>学年（新学年）の</a:t>
          </a:r>
          <a:r>
            <a:rPr kumimoji="1" lang="en-US" altLang="ja-JP" sz="1100" u="none">
              <a:solidFill>
                <a:sysClr val="windowText" lastClr="000000"/>
              </a:solidFill>
              <a:effectLst/>
              <a:latin typeface="+mn-lt"/>
              <a:ea typeface="+mn-ea"/>
              <a:cs typeface="+mn-cs"/>
            </a:rPr>
            <a:t>2021</a:t>
          </a:r>
          <a:r>
            <a:rPr kumimoji="1" lang="ja-JP" altLang="en-US" sz="1100" u="none">
              <a:solidFill>
                <a:sysClr val="windowText" lastClr="000000"/>
              </a:solidFill>
              <a:effectLst/>
              <a:latin typeface="+mn-lt"/>
              <a:ea typeface="+mn-ea"/>
              <a:cs typeface="+mn-cs"/>
            </a:rPr>
            <a:t>年</a:t>
          </a:r>
          <a:r>
            <a:rPr kumimoji="1" lang="ja-JP" altLang="ja-JP" sz="1100" u="none">
              <a:solidFill>
                <a:sysClr val="windowText" lastClr="000000"/>
              </a:solidFill>
              <a:effectLst/>
              <a:latin typeface="+mn-lt"/>
              <a:ea typeface="+mn-ea"/>
              <a:cs typeface="+mn-cs"/>
            </a:rPr>
            <a:t>度内支給分と分けて入力</a:t>
          </a:r>
          <a:r>
            <a:rPr kumimoji="1" lang="ja-JP" altLang="en-US" sz="1100" u="none">
              <a:solidFill>
                <a:sysClr val="windowText" lastClr="000000"/>
              </a:solidFill>
              <a:effectLst/>
              <a:latin typeface="+mn-lt"/>
              <a:ea typeface="+mn-ea"/>
              <a:cs typeface="+mn-cs"/>
            </a:rPr>
            <a:t>してください</a:t>
          </a:r>
          <a:r>
            <a:rPr kumimoji="1" lang="ja-JP" altLang="ja-JP" sz="1100" u="none">
              <a:solidFill>
                <a:sysClr val="windowText" lastClr="000000"/>
              </a:solidFill>
              <a:effectLst/>
              <a:latin typeface="+mn-lt"/>
              <a:ea typeface="+mn-ea"/>
              <a:cs typeface="+mn-cs"/>
            </a:rPr>
            <a:t>。</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ysClr val="windowText" lastClr="000000"/>
              </a:solidFill>
              <a:effectLst/>
              <a:latin typeface="+mn-lt"/>
              <a:ea typeface="+mn-ea"/>
              <a:cs typeface="+mn-cs"/>
            </a:rPr>
            <a:t>※2020-2021</a:t>
          </a:r>
          <a:r>
            <a:rPr kumimoji="1" lang="ja-JP" altLang="en-US" sz="1100" u="sng">
              <a:solidFill>
                <a:sysClr val="windowText" lastClr="000000"/>
              </a:solidFill>
              <a:effectLst/>
              <a:latin typeface="+mn-lt"/>
              <a:ea typeface="+mn-ea"/>
              <a:cs typeface="+mn-cs"/>
            </a:rPr>
            <a:t>学年の授業料の追給・返納が発生する場合、及び納付報告は、</a:t>
          </a:r>
          <a:r>
            <a:rPr kumimoji="1" lang="en-US" altLang="ja-JP" sz="1100" u="sng">
              <a:solidFill>
                <a:sysClr val="windowText" lastClr="000000"/>
              </a:solidFill>
              <a:effectLst/>
              <a:latin typeface="+mn-lt"/>
              <a:ea typeface="+mn-ea"/>
              <a:cs typeface="+mn-cs"/>
            </a:rPr>
            <a:t>2020</a:t>
          </a:r>
          <a:r>
            <a:rPr kumimoji="1" lang="ja-JP" altLang="en-US" sz="1100" u="sng">
              <a:solidFill>
                <a:sysClr val="windowText" lastClr="000000"/>
              </a:solidFill>
              <a:effectLst/>
              <a:latin typeface="+mn-lt"/>
              <a:ea typeface="+mn-ea"/>
              <a:cs typeface="+mn-cs"/>
            </a:rPr>
            <a:t>年度の様式で申請してください。本様式では行わないでください。</a:t>
          </a:r>
          <a:endParaRPr lang="ja-JP" altLang="ja-JP" u="sng">
            <a:solidFill>
              <a:sysClr val="windowText" lastClr="000000"/>
            </a:solidFill>
            <a:effectLst/>
          </a:endParaRPr>
        </a:p>
        <a:p>
          <a:pPr algn="l"/>
          <a:endParaRPr kumimoji="1" lang="en-US" altLang="ja-JP" sz="1100"/>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【2021-2022</a:t>
          </a:r>
          <a:r>
            <a:rPr kumimoji="1" lang="ja-JP" altLang="ja-JP" sz="1100">
              <a:solidFill>
                <a:schemeClr val="dk1"/>
              </a:solidFill>
              <a:effectLst/>
              <a:latin typeface="+mn-lt"/>
              <a:ea typeface="+mn-ea"/>
              <a:cs typeface="+mn-cs"/>
            </a:rPr>
            <a:t>学年（</a:t>
          </a:r>
          <a:r>
            <a:rPr kumimoji="1" lang="ja-JP" altLang="en-US" sz="1100">
              <a:solidFill>
                <a:schemeClr val="dk1"/>
              </a:solidFill>
              <a:effectLst/>
              <a:latin typeface="+mn-lt"/>
              <a:ea typeface="+mn-ea"/>
              <a:cs typeface="+mn-cs"/>
            </a:rPr>
            <a:t>新</a:t>
          </a:r>
          <a:r>
            <a:rPr kumimoji="1" lang="ja-JP" altLang="ja-JP" sz="1100">
              <a:solidFill>
                <a:schemeClr val="dk1"/>
              </a:solidFill>
              <a:effectLst/>
              <a:latin typeface="+mn-lt"/>
              <a:ea typeface="+mn-ea"/>
              <a:cs typeface="+mn-cs"/>
            </a:rPr>
            <a:t>学年）</a:t>
          </a:r>
          <a:r>
            <a:rPr kumimoji="1" lang="en-US" altLang="ja-JP" sz="1100">
              <a:solidFill>
                <a:schemeClr val="dk1"/>
              </a:solidFill>
              <a:effectLst/>
              <a:latin typeface="+mn-lt"/>
              <a:ea typeface="+mn-ea"/>
              <a:cs typeface="+mn-cs"/>
            </a:rPr>
            <a:t>】</a:t>
          </a:r>
        </a:p>
        <a:p>
          <a:r>
            <a:rPr kumimoji="1" lang="en-US" altLang="ja-JP" sz="1100">
              <a:solidFill>
                <a:schemeClr val="dk1"/>
              </a:solidFill>
              <a:effectLst/>
              <a:latin typeface="+mn-lt"/>
              <a:ea typeface="+mn-ea"/>
              <a:cs typeface="+mn-cs"/>
            </a:rPr>
            <a:t>2021</a:t>
          </a:r>
          <a:r>
            <a:rPr kumimoji="1" lang="ja-JP" altLang="ja-JP" sz="1100">
              <a:solidFill>
                <a:schemeClr val="dk1"/>
              </a:solidFill>
              <a:effectLst/>
              <a:latin typeface="+mn-lt"/>
              <a:ea typeface="+mn-ea"/>
              <a:cs typeface="+mn-cs"/>
            </a:rPr>
            <a:t>年度内（</a:t>
          </a:r>
          <a:r>
            <a:rPr kumimoji="1" lang="en-US" altLang="ja-JP" sz="1100">
              <a:solidFill>
                <a:schemeClr val="dk1"/>
              </a:solidFill>
              <a:effectLst/>
              <a:latin typeface="+mn-lt"/>
              <a:ea typeface="+mn-ea"/>
              <a:cs typeface="+mn-cs"/>
            </a:rPr>
            <a:t>2021</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3</a:t>
          </a:r>
          <a:r>
            <a:rPr kumimoji="1" lang="ja-JP" altLang="ja-JP" sz="1100">
              <a:solidFill>
                <a:schemeClr val="dk1"/>
              </a:solidFill>
              <a:effectLst/>
              <a:latin typeface="+mn-lt"/>
              <a:ea typeface="+mn-ea"/>
              <a:cs typeface="+mn-cs"/>
            </a:rPr>
            <a:t>月）に始まる学年を指します。</a:t>
          </a:r>
          <a:endParaRPr kumimoji="1" lang="en-US" altLang="ja-JP"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2021-2022</a:t>
          </a:r>
          <a:r>
            <a:rPr kumimoji="1" lang="ja-JP" altLang="ja-JP" sz="1100" u="sng">
              <a:solidFill>
                <a:srgbClr val="FF0000"/>
              </a:solidFill>
              <a:effectLst/>
              <a:latin typeface="+mn-lt"/>
              <a:ea typeface="+mn-ea"/>
              <a:cs typeface="+mn-cs"/>
            </a:rPr>
            <a:t>学年（新学年）</a:t>
          </a:r>
          <a:r>
            <a:rPr kumimoji="1" lang="ja-JP" altLang="en-US" sz="1100" u="sng">
              <a:solidFill>
                <a:srgbClr val="FF0000"/>
              </a:solidFill>
              <a:effectLst/>
              <a:latin typeface="+mn-lt"/>
              <a:ea typeface="+mn-ea"/>
              <a:cs typeface="+mn-cs"/>
            </a:rPr>
            <a:t>の支給（追給を含む）や返納はこの欄に入力してください。</a:t>
          </a:r>
          <a:r>
            <a:rPr kumimoji="1" lang="en-US" altLang="ja-JP" sz="1100" u="sng">
              <a:solidFill>
                <a:srgbClr val="FF0000"/>
              </a:solidFill>
              <a:effectLst/>
              <a:latin typeface="+mn-lt"/>
              <a:ea typeface="+mn-ea"/>
              <a:cs typeface="+mn-cs"/>
            </a:rPr>
            <a:t>2021</a:t>
          </a:r>
          <a:r>
            <a:rPr kumimoji="1" lang="ja-JP" altLang="ja-JP" sz="1100" u="sng">
              <a:solidFill>
                <a:srgbClr val="FF0000"/>
              </a:solidFill>
              <a:effectLst/>
              <a:latin typeface="+mn-lt"/>
              <a:ea typeface="+mn-ea"/>
              <a:cs typeface="+mn-cs"/>
            </a:rPr>
            <a:t>年度支援開始の場合</a:t>
          </a:r>
          <a:r>
            <a:rPr kumimoji="1" lang="ja-JP" altLang="en-US" sz="1100" u="sng">
              <a:solidFill>
                <a:srgbClr val="FF0000"/>
              </a:solidFill>
              <a:effectLst/>
              <a:latin typeface="+mn-lt"/>
              <a:ea typeface="+mn-ea"/>
              <a:cs typeface="+mn-cs"/>
            </a:rPr>
            <a:t>も</a:t>
          </a:r>
          <a:r>
            <a:rPr kumimoji="1" lang="ja-JP" altLang="ja-JP" sz="1100" u="sng">
              <a:solidFill>
                <a:srgbClr val="FF0000"/>
              </a:solidFill>
              <a:effectLst/>
              <a:latin typeface="+mn-lt"/>
              <a:ea typeface="+mn-ea"/>
              <a:cs typeface="+mn-cs"/>
            </a:rPr>
            <a:t>この欄に入力してください。</a:t>
          </a:r>
          <a:endParaRPr kumimoji="1" lang="en-US" altLang="ja-JP" sz="1100" u="sng">
            <a:solidFill>
              <a:srgbClr val="FF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ja-JP" altLang="en-US" u="none">
              <a:solidFill>
                <a:sysClr val="windowText" lastClr="000000"/>
              </a:solidFill>
              <a:effectLst/>
            </a:rPr>
            <a:t>本記入例の場合、今回の申請が承認され授業料が振り込まれた後、</a:t>
          </a:r>
          <a:r>
            <a:rPr lang="en-US" altLang="ja-JP" u="none">
              <a:solidFill>
                <a:sysClr val="windowText" lastClr="000000"/>
              </a:solidFill>
              <a:effectLst/>
            </a:rPr>
            <a:t>1</a:t>
          </a:r>
          <a:r>
            <a:rPr lang="ja-JP" altLang="en-US" u="none">
              <a:solidFill>
                <a:sysClr val="windowText" lastClr="000000"/>
              </a:solidFill>
              <a:effectLst/>
            </a:rPr>
            <a:t>回目の欄を入力してください。</a:t>
          </a:r>
          <a:endParaRPr kumimoji="1" lang="en-US" altLang="ja-JP" sz="1100"/>
        </a:p>
      </xdr:txBody>
    </xdr:sp>
    <xdr:clientData/>
  </xdr:twoCellAnchor>
  <xdr:twoCellAnchor>
    <xdr:from>
      <xdr:col>32</xdr:col>
      <xdr:colOff>208684</xdr:colOff>
      <xdr:row>49</xdr:row>
      <xdr:rowOff>54428</xdr:rowOff>
    </xdr:from>
    <xdr:to>
      <xdr:col>41</xdr:col>
      <xdr:colOff>517071</xdr:colOff>
      <xdr:row>60</xdr:row>
      <xdr:rowOff>66674</xdr:rowOff>
    </xdr:to>
    <xdr:sp macro="" textlink="">
      <xdr:nvSpPr>
        <xdr:cNvPr id="7" name="角丸四角形吹き出し 6"/>
        <xdr:cNvSpPr/>
      </xdr:nvSpPr>
      <xdr:spPr>
        <a:xfrm>
          <a:off x="6917005" y="8599714"/>
          <a:ext cx="6431602" cy="2066924"/>
        </a:xfrm>
        <a:prstGeom prst="wedgeRoundRectCallout">
          <a:avLst>
            <a:gd name="adj1" fmla="val -55338"/>
            <a:gd name="adj2" fmla="val -4540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t>振込月</a:t>
          </a:r>
          <a:r>
            <a:rPr kumimoji="1" lang="en-US" altLang="ja-JP" sz="1100"/>
            <a:t>/</a:t>
          </a:r>
          <a:r>
            <a:rPr kumimoji="1" lang="ja-JP" altLang="en-US" sz="1100"/>
            <a:t>返納月</a:t>
          </a:r>
          <a:r>
            <a:rPr kumimoji="1" lang="en-US" altLang="ja-JP" sz="1100"/>
            <a:t>】</a:t>
          </a:r>
        </a:p>
        <a:p>
          <a:pPr algn="l"/>
          <a:r>
            <a:rPr kumimoji="1" lang="ja-JP" altLang="en-US" sz="1100"/>
            <a:t>大学取りまとめの場合は、大学から派遣学生に授業料を振り込んだ月</a:t>
          </a:r>
          <a:r>
            <a:rPr kumimoji="1" lang="en-US" altLang="ja-JP" sz="1100"/>
            <a:t>/</a:t>
          </a:r>
          <a:r>
            <a:rPr kumimoji="1" lang="ja-JP" altLang="en-US" sz="1100"/>
            <a:t>派遣学生が大学に返納分の授業料を振り込んだ月を記載してください。</a:t>
          </a:r>
          <a:endParaRPr kumimoji="1" lang="en-US" altLang="ja-JP" sz="1100"/>
        </a:p>
        <a:p>
          <a:pPr algn="l"/>
          <a:endParaRPr kumimoji="1" lang="en-US" altLang="ja-JP" sz="1100"/>
        </a:p>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支給申請年度</a:t>
          </a:r>
          <a:r>
            <a:rPr kumimoji="1" lang="en-US"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プルダウンから選択してください。万が一、</a:t>
          </a:r>
          <a:r>
            <a:rPr kumimoji="1" lang="en-US" altLang="ja-JP" sz="1100">
              <a:solidFill>
                <a:schemeClr val="dk1"/>
              </a:solidFill>
              <a:effectLst/>
              <a:latin typeface="+mn-lt"/>
              <a:ea typeface="+mn-ea"/>
              <a:cs typeface="+mn-cs"/>
            </a:rPr>
            <a:t>2020</a:t>
          </a:r>
          <a:r>
            <a:rPr kumimoji="1" lang="ja-JP" altLang="ja-JP" sz="1100">
              <a:solidFill>
                <a:schemeClr val="dk1"/>
              </a:solidFill>
              <a:effectLst/>
              <a:latin typeface="+mn-lt"/>
              <a:ea typeface="+mn-ea"/>
              <a:cs typeface="+mn-cs"/>
            </a:rPr>
            <a:t>年度内に支給された</a:t>
          </a:r>
          <a:r>
            <a:rPr kumimoji="1" lang="en-US" altLang="ja-JP" sz="1100">
              <a:solidFill>
                <a:schemeClr val="dk1"/>
              </a:solidFill>
              <a:effectLst/>
              <a:latin typeface="+mn-lt"/>
              <a:ea typeface="+mn-ea"/>
              <a:cs typeface="+mn-cs"/>
            </a:rPr>
            <a:t>2020-2021</a:t>
          </a:r>
          <a:r>
            <a:rPr kumimoji="1" lang="ja-JP" altLang="ja-JP" sz="1100">
              <a:solidFill>
                <a:schemeClr val="dk1"/>
              </a:solidFill>
              <a:effectLst/>
              <a:latin typeface="+mn-lt"/>
              <a:ea typeface="+mn-ea"/>
              <a:cs typeface="+mn-cs"/>
            </a:rPr>
            <a:t>学年分の授業料の返納が</a:t>
          </a:r>
          <a:r>
            <a:rPr kumimoji="1" lang="en-US" altLang="ja-JP" sz="1100">
              <a:solidFill>
                <a:schemeClr val="dk1"/>
              </a:solidFill>
              <a:effectLst/>
              <a:latin typeface="+mn-lt"/>
              <a:ea typeface="+mn-ea"/>
              <a:cs typeface="+mn-cs"/>
            </a:rPr>
            <a:t>2021</a:t>
          </a:r>
          <a:r>
            <a:rPr kumimoji="1" lang="ja-JP" altLang="ja-JP" sz="1100">
              <a:solidFill>
                <a:schemeClr val="dk1"/>
              </a:solidFill>
              <a:effectLst/>
              <a:latin typeface="+mn-lt"/>
              <a:ea typeface="+mn-ea"/>
              <a:cs typeface="+mn-cs"/>
            </a:rPr>
            <a:t>年度に発生する場合は、「</a:t>
          </a:r>
          <a:r>
            <a:rPr kumimoji="1" lang="en-US" altLang="ja-JP" sz="1100">
              <a:solidFill>
                <a:schemeClr val="dk1"/>
              </a:solidFill>
              <a:effectLst/>
              <a:latin typeface="+mn-lt"/>
              <a:ea typeface="+mn-ea"/>
              <a:cs typeface="+mn-cs"/>
            </a:rPr>
            <a:t>2020-2021</a:t>
          </a:r>
          <a:r>
            <a:rPr kumimoji="1" lang="ja-JP" altLang="ja-JP" sz="1100">
              <a:solidFill>
                <a:schemeClr val="dk1"/>
              </a:solidFill>
              <a:effectLst/>
              <a:latin typeface="+mn-lt"/>
              <a:ea typeface="+mn-ea"/>
              <a:cs typeface="+mn-cs"/>
            </a:rPr>
            <a:t>学年（旧学年）」欄で「</a:t>
          </a:r>
          <a:r>
            <a:rPr kumimoji="1" lang="en-US" altLang="ja-JP" sz="1100">
              <a:solidFill>
                <a:schemeClr val="dk1"/>
              </a:solidFill>
              <a:effectLst/>
              <a:latin typeface="+mn-lt"/>
              <a:ea typeface="+mn-ea"/>
              <a:cs typeface="+mn-cs"/>
            </a:rPr>
            <a:t>2020</a:t>
          </a:r>
          <a:r>
            <a:rPr kumimoji="1" lang="ja-JP" altLang="ja-JP" sz="1100">
              <a:solidFill>
                <a:schemeClr val="dk1"/>
              </a:solidFill>
              <a:effectLst/>
              <a:latin typeface="+mn-lt"/>
              <a:ea typeface="+mn-ea"/>
              <a:cs typeface="+mn-cs"/>
            </a:rPr>
            <a:t>年度分」を選択してください。</a:t>
          </a:r>
          <a:endParaRPr lang="ja-JP" altLang="ja-JP">
            <a:effectLst/>
          </a:endParaRPr>
        </a:p>
      </xdr:txBody>
    </xdr:sp>
    <xdr:clientData/>
  </xdr:twoCellAnchor>
  <xdr:twoCellAnchor>
    <xdr:from>
      <xdr:col>32</xdr:col>
      <xdr:colOff>122961</xdr:colOff>
      <xdr:row>61</xdr:row>
      <xdr:rowOff>452874</xdr:rowOff>
    </xdr:from>
    <xdr:to>
      <xdr:col>38</xdr:col>
      <xdr:colOff>200025</xdr:colOff>
      <xdr:row>65</xdr:row>
      <xdr:rowOff>180975</xdr:rowOff>
    </xdr:to>
    <xdr:sp macro="" textlink="">
      <xdr:nvSpPr>
        <xdr:cNvPr id="13" name="角丸四角形吹き出し 12"/>
        <xdr:cNvSpPr/>
      </xdr:nvSpPr>
      <xdr:spPr>
        <a:xfrm>
          <a:off x="6714261" y="11197074"/>
          <a:ext cx="4191864" cy="833001"/>
        </a:xfrm>
        <a:prstGeom prst="wedgeRoundRectCallout">
          <a:avLst>
            <a:gd name="adj1" fmla="val -59390"/>
            <a:gd name="adj2" fmla="val -14246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2021-2022</a:t>
          </a:r>
          <a:r>
            <a:rPr kumimoji="1" lang="ja-JP" altLang="en-US" sz="1100"/>
            <a:t>学年で支援終了かどうかを、プルダウンから必ず選択してください。</a:t>
          </a:r>
          <a:endParaRPr kumimoji="1" lang="en-US" altLang="ja-JP" sz="1100"/>
        </a:p>
      </xdr:txBody>
    </xdr:sp>
    <xdr:clientData/>
  </xdr:twoCellAnchor>
  <xdr:twoCellAnchor>
    <xdr:from>
      <xdr:col>32</xdr:col>
      <xdr:colOff>246784</xdr:colOff>
      <xdr:row>68</xdr:row>
      <xdr:rowOff>33775</xdr:rowOff>
    </xdr:from>
    <xdr:to>
      <xdr:col>39</xdr:col>
      <xdr:colOff>163285</xdr:colOff>
      <xdr:row>74</xdr:row>
      <xdr:rowOff>57150</xdr:rowOff>
    </xdr:to>
    <xdr:sp macro="" textlink="">
      <xdr:nvSpPr>
        <xdr:cNvPr id="14" name="角丸四角形吹き出し 13"/>
        <xdr:cNvSpPr/>
      </xdr:nvSpPr>
      <xdr:spPr>
        <a:xfrm>
          <a:off x="6955105" y="12552346"/>
          <a:ext cx="4679001" cy="921447"/>
        </a:xfrm>
        <a:prstGeom prst="wedgeRoundRectCallout">
          <a:avLst>
            <a:gd name="adj1" fmla="val -61777"/>
            <a:gd name="adj2" fmla="val 5913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「概算</a:t>
          </a:r>
          <a:r>
            <a:rPr kumimoji="1" lang="en-US" altLang="ja-JP" sz="1100"/>
            <a:t>/</a:t>
          </a:r>
          <a:r>
            <a:rPr kumimoji="1" lang="ja-JP" altLang="en-US" sz="1100"/>
            <a:t>確定」について、「概算」で申請した学期等の授業料が確定した場合、「確定」に更新してください。「現地額」が概算申請額から変わる際は、確定した額に更新してください。</a:t>
          </a:r>
          <a:endParaRPr kumimoji="1" lang="en-US" altLang="ja-JP" sz="1100"/>
        </a:p>
      </xdr:txBody>
    </xdr:sp>
    <xdr:clientData/>
  </xdr:twoCellAnchor>
  <xdr:twoCellAnchor>
    <xdr:from>
      <xdr:col>32</xdr:col>
      <xdr:colOff>75334</xdr:colOff>
      <xdr:row>81</xdr:row>
      <xdr:rowOff>47625</xdr:rowOff>
    </xdr:from>
    <xdr:to>
      <xdr:col>39</xdr:col>
      <xdr:colOff>204107</xdr:colOff>
      <xdr:row>93</xdr:row>
      <xdr:rowOff>38099</xdr:rowOff>
    </xdr:to>
    <xdr:sp macro="" textlink="">
      <xdr:nvSpPr>
        <xdr:cNvPr id="15" name="角丸四角形吹き出し 14"/>
        <xdr:cNvSpPr/>
      </xdr:nvSpPr>
      <xdr:spPr>
        <a:xfrm>
          <a:off x="6783655" y="14620875"/>
          <a:ext cx="4891273" cy="1990724"/>
        </a:xfrm>
        <a:prstGeom prst="wedgeRoundRectCallout">
          <a:avLst>
            <a:gd name="adj1" fmla="val -62019"/>
            <a:gd name="adj2" fmla="val 733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「機構に申請する授業料の積算内訳」において、全ての学期等の授業料が「確定」でない場合は、概算申請となります。「①授業料概算申請」に</a:t>
          </a:r>
          <a:r>
            <a:rPr kumimoji="1" lang="en-US" altLang="ja-JP" sz="1100"/>
            <a:t>2021-2022</a:t>
          </a:r>
          <a:r>
            <a:rPr kumimoji="1" lang="ja-JP" altLang="en-US" sz="1100"/>
            <a:t>学年の授業料を入力し、申請してください。</a:t>
          </a:r>
          <a:endParaRPr kumimoji="1" lang="en-US" altLang="ja-JP" sz="1100"/>
        </a:p>
        <a:p>
          <a:pPr algn="l"/>
          <a:r>
            <a:rPr kumimoji="1" lang="ja-JP" altLang="en-US" sz="1100"/>
            <a:t>授業料が確定した後、②で確定申請をしてください。①で申請した額から変更がない場合も、必ず申請してください。</a:t>
          </a:r>
          <a:endParaRPr kumimoji="1" lang="en-US" altLang="ja-JP" sz="1100"/>
        </a:p>
        <a:p>
          <a:pPr algn="l"/>
          <a:endParaRPr kumimoji="1" lang="en-US" altLang="ja-JP" sz="1100"/>
        </a:p>
        <a:p>
          <a:pPr algn="l"/>
          <a:r>
            <a:rPr kumimoji="1" lang="ja-JP" altLang="en-US" sz="1100"/>
            <a:t>本記入例の場合、</a:t>
          </a:r>
          <a:r>
            <a:rPr kumimoji="1" lang="en-US" altLang="ja-JP" sz="1100"/>
            <a:t>2021-2022</a:t>
          </a:r>
          <a:r>
            <a:rPr kumimoji="1" lang="ja-JP" altLang="en-US" sz="1100"/>
            <a:t>学年のうち、</a:t>
          </a:r>
          <a:r>
            <a:rPr kumimoji="1" lang="en-US" altLang="ja-JP" sz="1100"/>
            <a:t>2022 Spring</a:t>
          </a:r>
          <a:r>
            <a:rPr kumimoji="1" lang="ja-JP" altLang="en-US" sz="1100"/>
            <a:t>と</a:t>
          </a:r>
          <a:r>
            <a:rPr kumimoji="1" lang="en-US" altLang="ja-JP" sz="1100"/>
            <a:t>2022  Summer</a:t>
          </a:r>
          <a:r>
            <a:rPr kumimoji="1" lang="ja-JP" altLang="en-US" sz="1100"/>
            <a:t>の授業料が未確定のため、概算申請になります。</a:t>
          </a:r>
          <a:endParaRPr kumimoji="1" lang="en-US" altLang="ja-JP" sz="1100"/>
        </a:p>
      </xdr:txBody>
    </xdr:sp>
    <xdr:clientData/>
  </xdr:twoCellAnchor>
  <xdr:twoCellAnchor>
    <xdr:from>
      <xdr:col>32</xdr:col>
      <xdr:colOff>161061</xdr:colOff>
      <xdr:row>95</xdr:row>
      <xdr:rowOff>5199</xdr:rowOff>
    </xdr:from>
    <xdr:to>
      <xdr:col>39</xdr:col>
      <xdr:colOff>204108</xdr:colOff>
      <xdr:row>102</xdr:row>
      <xdr:rowOff>114300</xdr:rowOff>
    </xdr:to>
    <xdr:sp macro="" textlink="">
      <xdr:nvSpPr>
        <xdr:cNvPr id="16" name="角丸四角形吹き出し 15"/>
        <xdr:cNvSpPr/>
      </xdr:nvSpPr>
      <xdr:spPr>
        <a:xfrm>
          <a:off x="6869382" y="16905270"/>
          <a:ext cx="4805547" cy="1156851"/>
        </a:xfrm>
        <a:prstGeom prst="wedgeRoundRectCallout">
          <a:avLst>
            <a:gd name="adj1" fmla="val -61294"/>
            <a:gd name="adj2" fmla="val -5409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「機構に申請する授業料の積算内訳」において、全ての学期等の授業料が「確定」の場合は、確定申請となります。「①授業料概算申請」ではなく、「②授業料確定申請」に</a:t>
          </a:r>
          <a:r>
            <a:rPr kumimoji="1" lang="en-US" altLang="ja-JP" sz="1100"/>
            <a:t>2021-2022</a:t>
          </a:r>
          <a:r>
            <a:rPr kumimoji="1" lang="ja-JP" altLang="en-US" sz="1100"/>
            <a:t>学年の授業料を入力し、申請してください。</a:t>
          </a:r>
          <a:endParaRPr kumimoji="1" lang="en-US" altLang="ja-JP" sz="1100"/>
        </a:p>
      </xdr:txBody>
    </xdr:sp>
    <xdr:clientData/>
  </xdr:twoCellAnchor>
  <xdr:twoCellAnchor>
    <xdr:from>
      <xdr:col>32</xdr:col>
      <xdr:colOff>161061</xdr:colOff>
      <xdr:row>75</xdr:row>
      <xdr:rowOff>62350</xdr:rowOff>
    </xdr:from>
    <xdr:to>
      <xdr:col>39</xdr:col>
      <xdr:colOff>136072</xdr:colOff>
      <xdr:row>80</xdr:row>
      <xdr:rowOff>85725</xdr:rowOff>
    </xdr:to>
    <xdr:sp macro="" textlink="">
      <xdr:nvSpPr>
        <xdr:cNvPr id="17" name="角丸四角形吹き出し 16"/>
        <xdr:cNvSpPr/>
      </xdr:nvSpPr>
      <xdr:spPr>
        <a:xfrm>
          <a:off x="6869382" y="13628671"/>
          <a:ext cx="4737511" cy="826197"/>
        </a:xfrm>
        <a:prstGeom prst="wedgeRoundRectCallout">
          <a:avLst>
            <a:gd name="adj1" fmla="val -60569"/>
            <a:gd name="adj2" fmla="val 6046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授業料の免除または減額が無い場合は、「免除等無し」を選択してください。</a:t>
          </a:r>
          <a:endParaRPr kumimoji="1" lang="en-US" altLang="ja-JP" sz="1100"/>
        </a:p>
        <a:p>
          <a:pPr algn="l"/>
          <a:r>
            <a:rPr kumimoji="1" lang="ja-JP" altLang="en-US" sz="1100"/>
            <a:t>ある場合は、詳細を記入してください。</a:t>
          </a:r>
          <a:endParaRPr kumimoji="1" lang="en-US" altLang="ja-JP" sz="1100"/>
        </a:p>
      </xdr:txBody>
    </xdr:sp>
    <xdr:clientData/>
  </xdr:twoCellAnchor>
  <xdr:twoCellAnchor>
    <xdr:from>
      <xdr:col>32</xdr:col>
      <xdr:colOff>266700</xdr:colOff>
      <xdr:row>115</xdr:row>
      <xdr:rowOff>76200</xdr:rowOff>
    </xdr:from>
    <xdr:to>
      <xdr:col>39</xdr:col>
      <xdr:colOff>13608</xdr:colOff>
      <xdr:row>118</xdr:row>
      <xdr:rowOff>152401</xdr:rowOff>
    </xdr:to>
    <xdr:sp macro="" textlink="">
      <xdr:nvSpPr>
        <xdr:cNvPr id="19" name="角丸四角形吹き出し 18"/>
        <xdr:cNvSpPr/>
      </xdr:nvSpPr>
      <xdr:spPr>
        <a:xfrm>
          <a:off x="6975021" y="20241986"/>
          <a:ext cx="4509408" cy="729344"/>
        </a:xfrm>
        <a:prstGeom prst="wedgeRoundRectCallout">
          <a:avLst>
            <a:gd name="adj1" fmla="val -60592"/>
            <a:gd name="adj2" fmla="val 1585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本記入例の場合、</a:t>
          </a:r>
          <a:r>
            <a:rPr kumimoji="1" lang="en-US" altLang="ja-JP" sz="1100"/>
            <a:t>2021-2022</a:t>
          </a:r>
          <a:r>
            <a:rPr kumimoji="1" lang="ja-JP" altLang="en-US" sz="1100"/>
            <a:t>学年の</a:t>
          </a:r>
          <a:r>
            <a:rPr kumimoji="1" lang="en-US" altLang="ja-JP" sz="1100"/>
            <a:t>2021</a:t>
          </a:r>
          <a:r>
            <a:rPr kumimoji="1" lang="ja-JP" altLang="en-US" sz="1100"/>
            <a:t>年度支給額は</a:t>
          </a:r>
          <a:r>
            <a:rPr kumimoji="1" lang="en-US" altLang="ja-JP" sz="1100"/>
            <a:t>266,099</a:t>
          </a:r>
          <a:r>
            <a:rPr kumimoji="1" lang="ja-JP" altLang="en-US" sz="1100"/>
            <a:t>円になります。</a:t>
          </a:r>
          <a:endParaRPr kumimoji="1" lang="en-US" altLang="ja-JP" sz="1100"/>
        </a:p>
      </xdr:txBody>
    </xdr:sp>
    <xdr:clientData/>
  </xdr:twoCellAnchor>
  <xdr:twoCellAnchor>
    <xdr:from>
      <xdr:col>14</xdr:col>
      <xdr:colOff>238125</xdr:colOff>
      <xdr:row>57</xdr:row>
      <xdr:rowOff>114300</xdr:rowOff>
    </xdr:from>
    <xdr:to>
      <xdr:col>18</xdr:col>
      <xdr:colOff>19050</xdr:colOff>
      <xdr:row>59</xdr:row>
      <xdr:rowOff>47625</xdr:rowOff>
    </xdr:to>
    <xdr:sp macro="" textlink="">
      <xdr:nvSpPr>
        <xdr:cNvPr id="20" name="角丸四角形 19"/>
        <xdr:cNvSpPr/>
      </xdr:nvSpPr>
      <xdr:spPr>
        <a:xfrm>
          <a:off x="3038475" y="10163175"/>
          <a:ext cx="628650" cy="3238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108858</xdr:colOff>
      <xdr:row>18</xdr:row>
      <xdr:rowOff>13608</xdr:rowOff>
    </xdr:from>
    <xdr:to>
      <xdr:col>31</xdr:col>
      <xdr:colOff>122465</xdr:colOff>
      <xdr:row>19</xdr:row>
      <xdr:rowOff>13608</xdr:rowOff>
    </xdr:to>
    <xdr:sp macro="" textlink="">
      <xdr:nvSpPr>
        <xdr:cNvPr id="2" name="テキスト ボックス 1"/>
        <xdr:cNvSpPr txBox="1"/>
      </xdr:nvSpPr>
      <xdr:spPr>
        <a:xfrm>
          <a:off x="6157233" y="2328183"/>
          <a:ext cx="2136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32</xdr:col>
      <xdr:colOff>175780</xdr:colOff>
      <xdr:row>103</xdr:row>
      <xdr:rowOff>51089</xdr:rowOff>
    </xdr:from>
    <xdr:to>
      <xdr:col>39</xdr:col>
      <xdr:colOff>136072</xdr:colOff>
      <xdr:row>109</xdr:row>
      <xdr:rowOff>104776</xdr:rowOff>
    </xdr:to>
    <xdr:sp macro="" textlink="">
      <xdr:nvSpPr>
        <xdr:cNvPr id="3" name="角丸四角形吹き出し 2"/>
        <xdr:cNvSpPr/>
      </xdr:nvSpPr>
      <xdr:spPr>
        <a:xfrm>
          <a:off x="6884101" y="18175803"/>
          <a:ext cx="4722792" cy="992580"/>
        </a:xfrm>
        <a:prstGeom prst="wedgeRoundRectCallout">
          <a:avLst>
            <a:gd name="adj1" fmla="val -60700"/>
            <a:gd name="adj2" fmla="val -3709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原則、年度内授業料の確定は、概算申請後１回としてください。やむを得ず変更になった場合は、③で確定後の変更をしてください。</a:t>
          </a:r>
          <a:endParaRPr kumimoji="1" lang="en-US" altLang="ja-JP" sz="1100"/>
        </a:p>
      </xdr:txBody>
    </xdr:sp>
    <xdr:clientData/>
  </xdr:twoCellAnchor>
  <xdr:twoCellAnchor>
    <xdr:from>
      <xdr:col>0</xdr:col>
      <xdr:colOff>28575</xdr:colOff>
      <xdr:row>83</xdr:row>
      <xdr:rowOff>19050</xdr:rowOff>
    </xdr:from>
    <xdr:to>
      <xdr:col>3</xdr:col>
      <xdr:colOff>152400</xdr:colOff>
      <xdr:row>85</xdr:row>
      <xdr:rowOff>190500</xdr:rowOff>
    </xdr:to>
    <xdr:sp macro="" textlink="">
      <xdr:nvSpPr>
        <xdr:cNvPr id="4" name="角丸四角形 3"/>
        <xdr:cNvSpPr/>
      </xdr:nvSpPr>
      <xdr:spPr>
        <a:xfrm>
          <a:off x="28575" y="14430375"/>
          <a:ext cx="723900" cy="5905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152401</xdr:colOff>
      <xdr:row>72</xdr:row>
      <xdr:rowOff>114300</xdr:rowOff>
    </xdr:from>
    <xdr:to>
      <xdr:col>27</xdr:col>
      <xdr:colOff>19050</xdr:colOff>
      <xdr:row>77</xdr:row>
      <xdr:rowOff>28575</xdr:rowOff>
    </xdr:to>
    <xdr:sp macro="" textlink="">
      <xdr:nvSpPr>
        <xdr:cNvPr id="5" name="角丸四角形 4"/>
        <xdr:cNvSpPr/>
      </xdr:nvSpPr>
      <xdr:spPr>
        <a:xfrm>
          <a:off x="3800476" y="13268325"/>
          <a:ext cx="1666874" cy="676275"/>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xdr:colOff>
      <xdr:row>37</xdr:row>
      <xdr:rowOff>9525</xdr:rowOff>
    </xdr:from>
    <xdr:to>
      <xdr:col>31</xdr:col>
      <xdr:colOff>276225</xdr:colOff>
      <xdr:row>55</xdr:row>
      <xdr:rowOff>38100</xdr:rowOff>
    </xdr:to>
    <xdr:sp macro="" textlink="">
      <xdr:nvSpPr>
        <xdr:cNvPr id="6" name="正方形/長方形 5"/>
        <xdr:cNvSpPr/>
      </xdr:nvSpPr>
      <xdr:spPr>
        <a:xfrm>
          <a:off x="9525" y="5962650"/>
          <a:ext cx="6515100" cy="3676650"/>
        </a:xfrm>
        <a:prstGeom prst="rect">
          <a:avLst/>
        </a:prstGeom>
        <a:noFill/>
        <a:ln w="53975">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246786</xdr:colOff>
      <xdr:row>71</xdr:row>
      <xdr:rowOff>33775</xdr:rowOff>
    </xdr:from>
    <xdr:to>
      <xdr:col>39</xdr:col>
      <xdr:colOff>204108</xdr:colOff>
      <xdr:row>77</xdr:row>
      <xdr:rowOff>57150</xdr:rowOff>
    </xdr:to>
    <xdr:sp macro="" textlink="">
      <xdr:nvSpPr>
        <xdr:cNvPr id="10" name="角丸四角形吹き出し 9"/>
        <xdr:cNvSpPr/>
      </xdr:nvSpPr>
      <xdr:spPr>
        <a:xfrm>
          <a:off x="6955107" y="13028596"/>
          <a:ext cx="4719822" cy="921447"/>
        </a:xfrm>
        <a:prstGeom prst="wedgeRoundRectCallout">
          <a:avLst>
            <a:gd name="adj1" fmla="val -61777"/>
            <a:gd name="adj2" fmla="val 5913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「概算</a:t>
          </a:r>
          <a:r>
            <a:rPr kumimoji="1" lang="en-US" altLang="ja-JP" sz="1100"/>
            <a:t>/</a:t>
          </a:r>
          <a:r>
            <a:rPr kumimoji="1" lang="ja-JP" altLang="en-US" sz="1100"/>
            <a:t>確定」について、「概算」で申請した学期等の授業料が確定した場合、「確定」に更新してください。「現地額」が概算申請額から変わる際は、確定した額に更新してください。</a:t>
          </a:r>
          <a:endParaRPr kumimoji="1" lang="en-US" altLang="ja-JP" sz="1100"/>
        </a:p>
      </xdr:txBody>
    </xdr:sp>
    <xdr:clientData/>
  </xdr:twoCellAnchor>
  <xdr:twoCellAnchor>
    <xdr:from>
      <xdr:col>32</xdr:col>
      <xdr:colOff>142009</xdr:colOff>
      <xdr:row>80</xdr:row>
      <xdr:rowOff>81400</xdr:rowOff>
    </xdr:from>
    <xdr:to>
      <xdr:col>39</xdr:col>
      <xdr:colOff>149678</xdr:colOff>
      <xdr:row>84</xdr:row>
      <xdr:rowOff>200025</xdr:rowOff>
    </xdr:to>
    <xdr:sp macro="" textlink="">
      <xdr:nvSpPr>
        <xdr:cNvPr id="13" name="角丸四角形吹き出し 12"/>
        <xdr:cNvSpPr/>
      </xdr:nvSpPr>
      <xdr:spPr>
        <a:xfrm>
          <a:off x="6850330" y="14423329"/>
          <a:ext cx="4770169" cy="826196"/>
        </a:xfrm>
        <a:prstGeom prst="wedgeRoundRectCallout">
          <a:avLst>
            <a:gd name="adj1" fmla="val -62019"/>
            <a:gd name="adj2" fmla="val 733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授業料の免除または減額が無い場合は、「免除等無し」を選択してください。</a:t>
          </a:r>
          <a:endParaRPr kumimoji="1" lang="en-US" altLang="ja-JP" sz="1100"/>
        </a:p>
        <a:p>
          <a:pPr algn="l"/>
          <a:r>
            <a:rPr kumimoji="1" lang="ja-JP" altLang="en-US" sz="1100"/>
            <a:t>ある場合は、詳細を記入してください。</a:t>
          </a:r>
          <a:endParaRPr kumimoji="1" lang="en-US" altLang="ja-JP" sz="1100"/>
        </a:p>
      </xdr:txBody>
    </xdr:sp>
    <xdr:clientData/>
  </xdr:twoCellAnchor>
  <xdr:twoCellAnchor>
    <xdr:from>
      <xdr:col>14</xdr:col>
      <xdr:colOff>209550</xdr:colOff>
      <xdr:row>60</xdr:row>
      <xdr:rowOff>133350</xdr:rowOff>
    </xdr:from>
    <xdr:to>
      <xdr:col>17</xdr:col>
      <xdr:colOff>190500</xdr:colOff>
      <xdr:row>62</xdr:row>
      <xdr:rowOff>66675</xdr:rowOff>
    </xdr:to>
    <xdr:sp macro="" textlink="">
      <xdr:nvSpPr>
        <xdr:cNvPr id="14" name="角丸四角形 13"/>
        <xdr:cNvSpPr/>
      </xdr:nvSpPr>
      <xdr:spPr>
        <a:xfrm>
          <a:off x="3009900" y="10182225"/>
          <a:ext cx="628650" cy="323850"/>
        </a:xfrm>
        <a:prstGeom prst="roundRect">
          <a:avLst/>
        </a:prstGeom>
        <a:no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314325</xdr:colOff>
      <xdr:row>114</xdr:row>
      <xdr:rowOff>200025</xdr:rowOff>
    </xdr:from>
    <xdr:to>
      <xdr:col>39</xdr:col>
      <xdr:colOff>326572</xdr:colOff>
      <xdr:row>122</xdr:row>
      <xdr:rowOff>47625</xdr:rowOff>
    </xdr:to>
    <xdr:sp macro="" textlink="">
      <xdr:nvSpPr>
        <xdr:cNvPr id="15" name="角丸四角形吹き出し 14"/>
        <xdr:cNvSpPr/>
      </xdr:nvSpPr>
      <xdr:spPr>
        <a:xfrm>
          <a:off x="7022646" y="20066454"/>
          <a:ext cx="4774747" cy="1480457"/>
        </a:xfrm>
        <a:prstGeom prst="wedgeRoundRectCallout">
          <a:avLst>
            <a:gd name="adj1" fmla="val -60592"/>
            <a:gd name="adj2" fmla="val 1585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本記入例の場合、</a:t>
          </a:r>
          <a:r>
            <a:rPr kumimoji="1" lang="en-US" altLang="ja-JP" sz="1100"/>
            <a:t>2021-2022</a:t>
          </a:r>
          <a:r>
            <a:rPr kumimoji="1" lang="ja-JP" altLang="en-US" sz="1100"/>
            <a:t>学年の</a:t>
          </a:r>
          <a:r>
            <a:rPr kumimoji="1" lang="en-US" altLang="ja-JP" sz="1100"/>
            <a:t>2021</a:t>
          </a:r>
          <a:r>
            <a:rPr kumimoji="1" lang="ja-JP" altLang="en-US" sz="1100"/>
            <a:t>年度支給額は</a:t>
          </a:r>
          <a:r>
            <a:rPr kumimoji="1" lang="en-US" altLang="ja-JP" sz="1100"/>
            <a:t>213,162</a:t>
          </a:r>
          <a:r>
            <a:rPr kumimoji="1" lang="ja-JP" altLang="en-US" sz="1100"/>
            <a:t>円になります。</a:t>
          </a:r>
          <a:endParaRPr kumimoji="1" lang="en-US" altLang="ja-JP" sz="1100"/>
        </a:p>
        <a:p>
          <a:pPr algn="l"/>
          <a:r>
            <a:rPr kumimoji="1" lang="ja-JP" altLang="en-US" sz="1100"/>
            <a:t>支給済の</a:t>
          </a:r>
          <a:r>
            <a:rPr kumimoji="1" lang="en-US" altLang="ja-JP" sz="1100"/>
            <a:t>2021‐2022</a:t>
          </a:r>
          <a:r>
            <a:rPr kumimoji="1" lang="ja-JP" altLang="en-US" sz="1100"/>
            <a:t>学年の</a:t>
          </a:r>
          <a:r>
            <a:rPr kumimoji="1" lang="en-US" altLang="ja-JP" sz="1100"/>
            <a:t>2021</a:t>
          </a:r>
          <a:r>
            <a:rPr kumimoji="1" lang="ja-JP" altLang="en-US" sz="1100"/>
            <a:t>年度分</a:t>
          </a:r>
          <a:r>
            <a:rPr kumimoji="1" lang="en-US" altLang="ja-JP" sz="1100"/>
            <a:t>235,849</a:t>
          </a:r>
          <a:r>
            <a:rPr kumimoji="1" lang="ja-JP" altLang="en-US" sz="1100"/>
            <a:t>円と、今回申請により確定した</a:t>
          </a:r>
          <a:r>
            <a:rPr kumimoji="1" lang="en-US" altLang="ja-JP" sz="1100"/>
            <a:t>2021-2022</a:t>
          </a:r>
          <a:r>
            <a:rPr kumimoji="1" lang="ja-JP" altLang="en-US" sz="1100"/>
            <a:t>学年の</a:t>
          </a:r>
          <a:r>
            <a:rPr kumimoji="1" lang="en-US" altLang="ja-JP" sz="1100"/>
            <a:t>2021</a:t>
          </a:r>
          <a:r>
            <a:rPr kumimoji="1" lang="ja-JP" altLang="en-US" sz="1100"/>
            <a:t>年度分</a:t>
          </a:r>
          <a:r>
            <a:rPr kumimoji="1" lang="en-US" altLang="ja-JP" sz="1100"/>
            <a:t>213,162</a:t>
          </a:r>
          <a:r>
            <a:rPr kumimoji="1" lang="ja-JP" altLang="en-US" sz="1100"/>
            <a:t>円の差額の</a:t>
          </a:r>
          <a:r>
            <a:rPr kumimoji="1" lang="en-US" altLang="ja-JP" sz="1100"/>
            <a:t>22,687</a:t>
          </a:r>
          <a:r>
            <a:rPr kumimoji="1" lang="ja-JP" altLang="en-US" sz="1100"/>
            <a:t>円が返納となります。</a:t>
          </a:r>
          <a:endParaRPr kumimoji="1" lang="en-US" altLang="ja-JP" sz="1100"/>
        </a:p>
      </xdr:txBody>
    </xdr:sp>
    <xdr:clientData/>
  </xdr:twoCellAnchor>
  <xdr:twoCellAnchor>
    <xdr:from>
      <xdr:col>32</xdr:col>
      <xdr:colOff>85725</xdr:colOff>
      <xdr:row>30</xdr:row>
      <xdr:rowOff>85725</xdr:rowOff>
    </xdr:from>
    <xdr:to>
      <xdr:col>41</xdr:col>
      <xdr:colOff>122464</xdr:colOff>
      <xdr:row>51</xdr:row>
      <xdr:rowOff>161927</xdr:rowOff>
    </xdr:to>
    <xdr:sp macro="" textlink="">
      <xdr:nvSpPr>
        <xdr:cNvPr id="16" name="角丸四角形吹き出し 15"/>
        <xdr:cNvSpPr/>
      </xdr:nvSpPr>
      <xdr:spPr>
        <a:xfrm>
          <a:off x="6677025" y="4705350"/>
          <a:ext cx="6208939" cy="4276727"/>
        </a:xfrm>
        <a:prstGeom prst="wedgeRoundRectCallout">
          <a:avLst>
            <a:gd name="adj1" fmla="val -56214"/>
            <a:gd name="adj2" fmla="val 323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b="1"/>
            <a:t>青枠で囲っている欄は、</a:t>
          </a:r>
          <a:r>
            <a:rPr kumimoji="1" lang="en-US" altLang="ja-JP" sz="1100" b="1"/>
            <a:t>2021</a:t>
          </a:r>
          <a:r>
            <a:rPr kumimoji="1" lang="ja-JP" altLang="en-US" sz="1100" b="1"/>
            <a:t>年度に授業料の支給（追給を含む）・返納がある度に必ず更新し、</a:t>
          </a:r>
          <a:r>
            <a:rPr kumimoji="1" lang="en-US" altLang="ja-JP" sz="1100" b="1"/>
            <a:t>2021</a:t>
          </a:r>
          <a:r>
            <a:rPr kumimoji="1" lang="ja-JP" altLang="en-US" sz="1100" b="1"/>
            <a:t>年度内に支給された授業料及び返納した授業料について、各自で把握し、管理してください。</a:t>
          </a:r>
          <a:endParaRPr kumimoji="1" lang="en-US" altLang="ja-JP" sz="1100" b="1"/>
        </a:p>
        <a:p>
          <a:pPr algn="l"/>
          <a:endParaRPr kumimoji="1" lang="en-US" altLang="ja-JP" sz="1100"/>
        </a:p>
        <a:p>
          <a:pPr algn="l"/>
          <a:r>
            <a:rPr kumimoji="1" lang="en-US" altLang="ja-JP" sz="1100"/>
            <a:t>【2020-2021</a:t>
          </a:r>
          <a:r>
            <a:rPr kumimoji="1" lang="ja-JP" altLang="en-US" sz="1100"/>
            <a:t>学年（旧学年）</a:t>
          </a:r>
          <a:r>
            <a:rPr kumimoji="1" lang="en-US" altLang="ja-JP" sz="1100"/>
            <a:t>】</a:t>
          </a:r>
        </a:p>
        <a:p>
          <a:pPr algn="l"/>
          <a:r>
            <a:rPr kumimoji="1" lang="en-US" altLang="ja-JP" sz="1100"/>
            <a:t>2020</a:t>
          </a:r>
          <a:r>
            <a:rPr kumimoji="1" lang="ja-JP" altLang="en-US" sz="1100"/>
            <a:t>年度内（</a:t>
          </a:r>
          <a:r>
            <a:rPr kumimoji="1" lang="en-US" altLang="ja-JP" sz="1100">
              <a:solidFill>
                <a:schemeClr val="dk1"/>
              </a:solidFill>
              <a:effectLst/>
              <a:latin typeface="+mn-lt"/>
              <a:ea typeface="+mn-ea"/>
              <a:cs typeface="+mn-cs"/>
            </a:rPr>
            <a:t>2020</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2021</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3</a:t>
          </a:r>
          <a:r>
            <a:rPr kumimoji="1" lang="ja-JP" altLang="ja-JP" sz="1100">
              <a:solidFill>
                <a:schemeClr val="dk1"/>
              </a:solidFill>
              <a:effectLst/>
              <a:latin typeface="+mn-lt"/>
              <a:ea typeface="+mn-ea"/>
              <a:cs typeface="+mn-cs"/>
            </a:rPr>
            <a:t>月</a:t>
          </a:r>
          <a:r>
            <a:rPr kumimoji="1" lang="ja-JP" altLang="en-US" sz="1100">
              <a:solidFill>
                <a:schemeClr val="dk1"/>
              </a:solidFill>
              <a:effectLst/>
              <a:latin typeface="+mn-lt"/>
              <a:ea typeface="+mn-ea"/>
              <a:cs typeface="+mn-cs"/>
            </a:rPr>
            <a:t>）</a:t>
          </a:r>
          <a:r>
            <a:rPr kumimoji="1" lang="ja-JP" altLang="en-US" sz="1100"/>
            <a:t>に始まる学年を指します。</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2020</a:t>
          </a:r>
          <a:r>
            <a:rPr kumimoji="1" lang="ja-JP" altLang="en-US" sz="1100" u="sng">
              <a:solidFill>
                <a:srgbClr val="FF0000"/>
              </a:solidFill>
              <a:effectLst/>
              <a:latin typeface="+mn-lt"/>
              <a:ea typeface="+mn-ea"/>
              <a:cs typeface="+mn-cs"/>
            </a:rPr>
            <a:t>年度以前採用者で、</a:t>
          </a:r>
          <a:r>
            <a:rPr kumimoji="1" lang="en-US" altLang="ja-JP" sz="1100" u="sng">
              <a:solidFill>
                <a:srgbClr val="FF0000"/>
              </a:solidFill>
              <a:effectLst/>
              <a:latin typeface="+mn-lt"/>
              <a:ea typeface="+mn-ea"/>
              <a:cs typeface="+mn-cs"/>
            </a:rPr>
            <a:t>2021</a:t>
          </a:r>
          <a:r>
            <a:rPr kumimoji="1" lang="ja-JP" altLang="en-US" sz="1100" u="sng">
              <a:solidFill>
                <a:srgbClr val="FF0000"/>
              </a:solidFill>
              <a:effectLst/>
              <a:latin typeface="+mn-lt"/>
              <a:ea typeface="+mn-ea"/>
              <a:cs typeface="+mn-cs"/>
            </a:rPr>
            <a:t>年度内に</a:t>
          </a:r>
          <a:r>
            <a:rPr kumimoji="1" lang="en-US" altLang="ja-JP" sz="1100" u="sng">
              <a:solidFill>
                <a:srgbClr val="FF0000"/>
              </a:solidFill>
              <a:effectLst/>
              <a:latin typeface="+mn-lt"/>
              <a:ea typeface="+mn-ea"/>
              <a:cs typeface="+mn-cs"/>
            </a:rPr>
            <a:t>2020-2021</a:t>
          </a:r>
          <a:r>
            <a:rPr kumimoji="1" lang="ja-JP" altLang="en-US" sz="1100" u="sng">
              <a:solidFill>
                <a:srgbClr val="FF0000"/>
              </a:solidFill>
              <a:effectLst/>
              <a:latin typeface="+mn-lt"/>
              <a:ea typeface="+mn-ea"/>
              <a:cs typeface="+mn-cs"/>
            </a:rPr>
            <a:t>学年分の支給（追給を含む）や</a:t>
          </a:r>
          <a:r>
            <a:rPr kumimoji="1" lang="ja-JP" altLang="ja-JP" sz="1100" u="sng">
              <a:solidFill>
                <a:srgbClr val="FF0000"/>
              </a:solidFill>
              <a:effectLst/>
              <a:latin typeface="+mn-lt"/>
              <a:ea typeface="+mn-ea"/>
              <a:cs typeface="+mn-cs"/>
            </a:rPr>
            <a:t>返納が</a:t>
          </a:r>
          <a:r>
            <a:rPr kumimoji="1" lang="ja-JP" altLang="en-US" sz="1100" u="sng">
              <a:solidFill>
                <a:srgbClr val="FF0000"/>
              </a:solidFill>
              <a:effectLst/>
              <a:latin typeface="+mn-lt"/>
              <a:ea typeface="+mn-ea"/>
              <a:cs typeface="+mn-cs"/>
            </a:rPr>
            <a:t>ある</a:t>
          </a:r>
          <a:r>
            <a:rPr kumimoji="1" lang="ja-JP" altLang="ja-JP" sz="1100" u="sng">
              <a:solidFill>
                <a:srgbClr val="FF0000"/>
              </a:solidFill>
              <a:effectLst/>
              <a:latin typeface="+mn-lt"/>
              <a:ea typeface="+mn-ea"/>
              <a:cs typeface="+mn-cs"/>
            </a:rPr>
            <a:t>場合は</a:t>
          </a:r>
          <a:r>
            <a:rPr kumimoji="1" lang="ja-JP" altLang="en-US" sz="1100" u="sng">
              <a:solidFill>
                <a:srgbClr val="FF0000"/>
              </a:solidFill>
              <a:effectLst/>
              <a:latin typeface="+mn-lt"/>
              <a:ea typeface="+mn-ea"/>
              <a:cs typeface="+mn-cs"/>
            </a:rPr>
            <a:t>、必ず入力してください。</a:t>
          </a:r>
          <a:r>
            <a:rPr kumimoji="1" lang="en-US" altLang="ja-JP" sz="1100" u="sng">
              <a:solidFill>
                <a:srgbClr val="FF0000"/>
              </a:solidFill>
              <a:effectLst/>
              <a:latin typeface="+mn-lt"/>
              <a:ea typeface="+mn-ea"/>
              <a:cs typeface="+mn-cs"/>
            </a:rPr>
            <a:t>2021</a:t>
          </a:r>
          <a:r>
            <a:rPr kumimoji="1" lang="ja-JP" altLang="ja-JP" sz="1100" u="sng">
              <a:solidFill>
                <a:srgbClr val="FF0000"/>
              </a:solidFill>
              <a:effectLst/>
              <a:latin typeface="+mn-lt"/>
              <a:ea typeface="+mn-ea"/>
              <a:cs typeface="+mn-cs"/>
            </a:rPr>
            <a:t>年度内の支払可能額</a:t>
          </a:r>
          <a:r>
            <a:rPr kumimoji="1" lang="ja-JP" altLang="en-US" sz="1100" u="sng">
              <a:solidFill>
                <a:srgbClr val="FF0000"/>
              </a:solidFill>
              <a:effectLst/>
              <a:latin typeface="+mn-lt"/>
              <a:ea typeface="+mn-ea"/>
              <a:cs typeface="+mn-cs"/>
            </a:rPr>
            <a:t>の算出に使用します。</a:t>
          </a:r>
          <a:endParaRPr kumimoji="1" lang="en-US" altLang="ja-JP" sz="1100" u="sng">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none">
              <a:solidFill>
                <a:sysClr val="windowText" lastClr="000000"/>
              </a:solidFill>
              <a:effectLst/>
              <a:latin typeface="+mn-lt"/>
              <a:ea typeface="+mn-ea"/>
              <a:cs typeface="+mn-cs"/>
            </a:rPr>
            <a:t>※2021-2022</a:t>
          </a:r>
          <a:r>
            <a:rPr kumimoji="1" lang="ja-JP" altLang="en-US" sz="1100" u="none">
              <a:solidFill>
                <a:sysClr val="windowText" lastClr="000000"/>
              </a:solidFill>
              <a:effectLst/>
              <a:latin typeface="+mn-lt"/>
              <a:ea typeface="+mn-ea"/>
              <a:cs typeface="+mn-cs"/>
            </a:rPr>
            <a:t>学年（新学年）の</a:t>
          </a:r>
          <a:r>
            <a:rPr kumimoji="1" lang="en-US" altLang="ja-JP" sz="1100" u="none">
              <a:solidFill>
                <a:sysClr val="windowText" lastClr="000000"/>
              </a:solidFill>
              <a:effectLst/>
              <a:latin typeface="+mn-lt"/>
              <a:ea typeface="+mn-ea"/>
              <a:cs typeface="+mn-cs"/>
            </a:rPr>
            <a:t>2021</a:t>
          </a:r>
          <a:r>
            <a:rPr kumimoji="1" lang="ja-JP" altLang="en-US" sz="1100" u="none">
              <a:solidFill>
                <a:sysClr val="windowText" lastClr="000000"/>
              </a:solidFill>
              <a:effectLst/>
              <a:latin typeface="+mn-lt"/>
              <a:ea typeface="+mn-ea"/>
              <a:cs typeface="+mn-cs"/>
            </a:rPr>
            <a:t>年</a:t>
          </a:r>
          <a:r>
            <a:rPr kumimoji="1" lang="ja-JP" altLang="ja-JP" sz="1100" u="none">
              <a:solidFill>
                <a:sysClr val="windowText" lastClr="000000"/>
              </a:solidFill>
              <a:effectLst/>
              <a:latin typeface="+mn-lt"/>
              <a:ea typeface="+mn-ea"/>
              <a:cs typeface="+mn-cs"/>
            </a:rPr>
            <a:t>度内支給分と分けて入力</a:t>
          </a:r>
          <a:r>
            <a:rPr kumimoji="1" lang="ja-JP" altLang="en-US" sz="1100" u="none">
              <a:solidFill>
                <a:sysClr val="windowText" lastClr="000000"/>
              </a:solidFill>
              <a:effectLst/>
              <a:latin typeface="+mn-lt"/>
              <a:ea typeface="+mn-ea"/>
              <a:cs typeface="+mn-cs"/>
            </a:rPr>
            <a:t>してください</a:t>
          </a:r>
          <a:r>
            <a:rPr kumimoji="1" lang="ja-JP" altLang="ja-JP" sz="1100" u="none">
              <a:solidFill>
                <a:sysClr val="windowText" lastClr="000000"/>
              </a:solidFill>
              <a:effectLst/>
              <a:latin typeface="+mn-lt"/>
              <a:ea typeface="+mn-ea"/>
              <a:cs typeface="+mn-cs"/>
            </a:rPr>
            <a:t>。</a:t>
          </a:r>
          <a:endParaRPr kumimoji="1" lang="en-US" altLang="ja-JP" sz="1100" u="none">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u="sng">
              <a:solidFill>
                <a:sysClr val="windowText" lastClr="000000"/>
              </a:solidFill>
              <a:effectLst/>
              <a:latin typeface="+mn-lt"/>
              <a:ea typeface="+mn-ea"/>
              <a:cs typeface="+mn-cs"/>
            </a:rPr>
            <a:t>※2020-2021</a:t>
          </a:r>
          <a:r>
            <a:rPr kumimoji="1" lang="ja-JP" altLang="en-US" sz="1100" u="sng">
              <a:solidFill>
                <a:sysClr val="windowText" lastClr="000000"/>
              </a:solidFill>
              <a:effectLst/>
              <a:latin typeface="+mn-lt"/>
              <a:ea typeface="+mn-ea"/>
              <a:cs typeface="+mn-cs"/>
            </a:rPr>
            <a:t>学年の授業料の追給・返納が発生する場合、及び納付報告は、</a:t>
          </a:r>
          <a:r>
            <a:rPr kumimoji="1" lang="en-US" altLang="ja-JP" sz="1100" u="sng">
              <a:solidFill>
                <a:sysClr val="windowText" lastClr="000000"/>
              </a:solidFill>
              <a:effectLst/>
              <a:latin typeface="+mn-lt"/>
              <a:ea typeface="+mn-ea"/>
              <a:cs typeface="+mn-cs"/>
            </a:rPr>
            <a:t>2020</a:t>
          </a:r>
          <a:r>
            <a:rPr kumimoji="1" lang="ja-JP" altLang="en-US" sz="1100" u="sng">
              <a:solidFill>
                <a:sysClr val="windowText" lastClr="000000"/>
              </a:solidFill>
              <a:effectLst/>
              <a:latin typeface="+mn-lt"/>
              <a:ea typeface="+mn-ea"/>
              <a:cs typeface="+mn-cs"/>
            </a:rPr>
            <a:t>年度の様式で申請してください。本様式では行わないでください。</a:t>
          </a:r>
          <a:endParaRPr lang="ja-JP" altLang="ja-JP" u="sng">
            <a:solidFill>
              <a:sysClr val="windowText" lastClr="000000"/>
            </a:solidFill>
            <a:effectLst/>
          </a:endParaRPr>
        </a:p>
        <a:p>
          <a:pPr algn="l"/>
          <a:endParaRPr kumimoji="1" lang="en-US" altLang="ja-JP" sz="1100"/>
        </a:p>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【2021-2022</a:t>
          </a:r>
          <a:r>
            <a:rPr kumimoji="1" lang="ja-JP" altLang="ja-JP" sz="1100">
              <a:solidFill>
                <a:schemeClr val="dk1"/>
              </a:solidFill>
              <a:effectLst/>
              <a:latin typeface="+mn-lt"/>
              <a:ea typeface="+mn-ea"/>
              <a:cs typeface="+mn-cs"/>
            </a:rPr>
            <a:t>学年（</a:t>
          </a:r>
          <a:r>
            <a:rPr kumimoji="1" lang="ja-JP" altLang="en-US" sz="1100">
              <a:solidFill>
                <a:schemeClr val="dk1"/>
              </a:solidFill>
              <a:effectLst/>
              <a:latin typeface="+mn-lt"/>
              <a:ea typeface="+mn-ea"/>
              <a:cs typeface="+mn-cs"/>
            </a:rPr>
            <a:t>新</a:t>
          </a:r>
          <a:r>
            <a:rPr kumimoji="1" lang="ja-JP" altLang="ja-JP" sz="1100">
              <a:solidFill>
                <a:schemeClr val="dk1"/>
              </a:solidFill>
              <a:effectLst/>
              <a:latin typeface="+mn-lt"/>
              <a:ea typeface="+mn-ea"/>
              <a:cs typeface="+mn-cs"/>
            </a:rPr>
            <a:t>学年）</a:t>
          </a:r>
          <a:r>
            <a:rPr kumimoji="1" lang="en-US" altLang="ja-JP" sz="1100">
              <a:solidFill>
                <a:schemeClr val="dk1"/>
              </a:solidFill>
              <a:effectLst/>
              <a:latin typeface="+mn-lt"/>
              <a:ea typeface="+mn-ea"/>
              <a:cs typeface="+mn-cs"/>
            </a:rPr>
            <a:t>】</a:t>
          </a:r>
        </a:p>
        <a:p>
          <a:r>
            <a:rPr kumimoji="1" lang="en-US" altLang="ja-JP" sz="1100">
              <a:solidFill>
                <a:schemeClr val="dk1"/>
              </a:solidFill>
              <a:effectLst/>
              <a:latin typeface="+mn-lt"/>
              <a:ea typeface="+mn-ea"/>
              <a:cs typeface="+mn-cs"/>
            </a:rPr>
            <a:t>2021</a:t>
          </a:r>
          <a:r>
            <a:rPr kumimoji="1" lang="ja-JP" altLang="ja-JP" sz="1100">
              <a:solidFill>
                <a:schemeClr val="dk1"/>
              </a:solidFill>
              <a:effectLst/>
              <a:latin typeface="+mn-lt"/>
              <a:ea typeface="+mn-ea"/>
              <a:cs typeface="+mn-cs"/>
            </a:rPr>
            <a:t>年度内（</a:t>
          </a:r>
          <a:r>
            <a:rPr kumimoji="1" lang="en-US" altLang="ja-JP" sz="1100">
              <a:solidFill>
                <a:schemeClr val="dk1"/>
              </a:solidFill>
              <a:effectLst/>
              <a:latin typeface="+mn-lt"/>
              <a:ea typeface="+mn-ea"/>
              <a:cs typeface="+mn-cs"/>
            </a:rPr>
            <a:t>2021</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4</a:t>
          </a:r>
          <a:r>
            <a:rPr kumimoji="1" lang="ja-JP" altLang="ja-JP" sz="1100">
              <a:solidFill>
                <a:schemeClr val="dk1"/>
              </a:solidFill>
              <a:effectLst/>
              <a:latin typeface="+mn-lt"/>
              <a:ea typeface="+mn-ea"/>
              <a:cs typeface="+mn-cs"/>
            </a:rPr>
            <a:t>月～</a:t>
          </a:r>
          <a:r>
            <a:rPr kumimoji="1" lang="en-US" altLang="ja-JP" sz="1100">
              <a:solidFill>
                <a:schemeClr val="dk1"/>
              </a:solidFill>
              <a:effectLst/>
              <a:latin typeface="+mn-lt"/>
              <a:ea typeface="+mn-ea"/>
              <a:cs typeface="+mn-cs"/>
            </a:rPr>
            <a:t>2022</a:t>
          </a:r>
          <a:r>
            <a:rPr kumimoji="1" lang="ja-JP" altLang="ja-JP" sz="1100">
              <a:solidFill>
                <a:schemeClr val="dk1"/>
              </a:solidFill>
              <a:effectLst/>
              <a:latin typeface="+mn-lt"/>
              <a:ea typeface="+mn-ea"/>
              <a:cs typeface="+mn-cs"/>
            </a:rPr>
            <a:t>年</a:t>
          </a:r>
          <a:r>
            <a:rPr kumimoji="1" lang="en-US" altLang="ja-JP" sz="1100">
              <a:solidFill>
                <a:schemeClr val="dk1"/>
              </a:solidFill>
              <a:effectLst/>
              <a:latin typeface="+mn-lt"/>
              <a:ea typeface="+mn-ea"/>
              <a:cs typeface="+mn-cs"/>
            </a:rPr>
            <a:t>3</a:t>
          </a:r>
          <a:r>
            <a:rPr kumimoji="1" lang="ja-JP" altLang="ja-JP" sz="1100">
              <a:solidFill>
                <a:schemeClr val="dk1"/>
              </a:solidFill>
              <a:effectLst/>
              <a:latin typeface="+mn-lt"/>
              <a:ea typeface="+mn-ea"/>
              <a:cs typeface="+mn-cs"/>
            </a:rPr>
            <a:t>月）に始まる学年を指します。</a:t>
          </a:r>
          <a:endParaRPr kumimoji="1" lang="en-US" altLang="ja-JP" sz="11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u="sng">
              <a:solidFill>
                <a:srgbClr val="FF0000"/>
              </a:solidFill>
              <a:effectLst/>
              <a:latin typeface="+mn-lt"/>
              <a:ea typeface="+mn-ea"/>
              <a:cs typeface="+mn-cs"/>
            </a:rPr>
            <a:t>2021-2022</a:t>
          </a:r>
          <a:r>
            <a:rPr kumimoji="1" lang="ja-JP" altLang="ja-JP" sz="1100" u="sng">
              <a:solidFill>
                <a:srgbClr val="FF0000"/>
              </a:solidFill>
              <a:effectLst/>
              <a:latin typeface="+mn-lt"/>
              <a:ea typeface="+mn-ea"/>
              <a:cs typeface="+mn-cs"/>
            </a:rPr>
            <a:t>学年（新学年）</a:t>
          </a:r>
          <a:r>
            <a:rPr kumimoji="1" lang="ja-JP" altLang="en-US" sz="1100" u="sng">
              <a:solidFill>
                <a:srgbClr val="FF0000"/>
              </a:solidFill>
              <a:effectLst/>
              <a:latin typeface="+mn-lt"/>
              <a:ea typeface="+mn-ea"/>
              <a:cs typeface="+mn-cs"/>
            </a:rPr>
            <a:t>の支給（追給を含む）や返納はこの欄に入力してください。</a:t>
          </a:r>
          <a:r>
            <a:rPr kumimoji="1" lang="en-US" altLang="ja-JP" sz="1100" u="sng">
              <a:solidFill>
                <a:srgbClr val="FF0000"/>
              </a:solidFill>
              <a:effectLst/>
              <a:latin typeface="+mn-lt"/>
              <a:ea typeface="+mn-ea"/>
              <a:cs typeface="+mn-cs"/>
            </a:rPr>
            <a:t>2021</a:t>
          </a:r>
          <a:r>
            <a:rPr kumimoji="1" lang="ja-JP" altLang="ja-JP" sz="1100" u="sng">
              <a:solidFill>
                <a:srgbClr val="FF0000"/>
              </a:solidFill>
              <a:effectLst/>
              <a:latin typeface="+mn-lt"/>
              <a:ea typeface="+mn-ea"/>
              <a:cs typeface="+mn-cs"/>
            </a:rPr>
            <a:t>年度支援開始の場合</a:t>
          </a:r>
          <a:r>
            <a:rPr kumimoji="1" lang="ja-JP" altLang="en-US" sz="1100" u="sng">
              <a:solidFill>
                <a:srgbClr val="FF0000"/>
              </a:solidFill>
              <a:effectLst/>
              <a:latin typeface="+mn-lt"/>
              <a:ea typeface="+mn-ea"/>
              <a:cs typeface="+mn-cs"/>
            </a:rPr>
            <a:t>も</a:t>
          </a:r>
          <a:r>
            <a:rPr kumimoji="1" lang="ja-JP" altLang="ja-JP" sz="1100" u="sng">
              <a:solidFill>
                <a:srgbClr val="FF0000"/>
              </a:solidFill>
              <a:effectLst/>
              <a:latin typeface="+mn-lt"/>
              <a:ea typeface="+mn-ea"/>
              <a:cs typeface="+mn-cs"/>
            </a:rPr>
            <a:t>この欄に入力してください。</a:t>
          </a:r>
          <a:endParaRPr kumimoji="1" lang="en-US" altLang="ja-JP" sz="1100" u="sng">
            <a:solidFill>
              <a:srgbClr val="FF0000"/>
            </a:solidFill>
            <a:effectLst/>
            <a:latin typeface="+mn-lt"/>
            <a:ea typeface="+mn-ea"/>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ja-JP" altLang="en-US" u="none">
              <a:solidFill>
                <a:sysClr val="windowText" lastClr="000000"/>
              </a:solidFill>
              <a:effectLst/>
            </a:rPr>
            <a:t>本記入例の場合、今回の申請が承認され授業料を返納した後、３回目の欄を入力してください。</a:t>
          </a:r>
          <a:endParaRPr kumimoji="1" lang="en-US" altLang="ja-JP" sz="1100"/>
        </a:p>
      </xdr:txBody>
    </xdr:sp>
    <xdr:clientData/>
  </xdr:twoCellAnchor>
  <xdr:twoCellAnchor>
    <xdr:from>
      <xdr:col>32</xdr:col>
      <xdr:colOff>171449</xdr:colOff>
      <xdr:row>52</xdr:row>
      <xdr:rowOff>57151</xdr:rowOff>
    </xdr:from>
    <xdr:to>
      <xdr:col>41</xdr:col>
      <xdr:colOff>381000</xdr:colOff>
      <xdr:row>63</xdr:row>
      <xdr:rowOff>71002</xdr:rowOff>
    </xdr:to>
    <xdr:sp macro="" textlink="">
      <xdr:nvSpPr>
        <xdr:cNvPr id="17" name="角丸四角形吹き出し 16"/>
        <xdr:cNvSpPr/>
      </xdr:nvSpPr>
      <xdr:spPr>
        <a:xfrm>
          <a:off x="6879770" y="9078687"/>
          <a:ext cx="6332766" cy="2068529"/>
        </a:xfrm>
        <a:prstGeom prst="wedgeRoundRectCallout">
          <a:avLst>
            <a:gd name="adj1" fmla="val -55338"/>
            <a:gd name="adj2" fmla="val -4540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a:t>
          </a:r>
          <a:r>
            <a:rPr kumimoji="1" lang="ja-JP" altLang="en-US" sz="1100"/>
            <a:t>振込月</a:t>
          </a:r>
          <a:r>
            <a:rPr kumimoji="1" lang="en-US" altLang="ja-JP" sz="1100"/>
            <a:t>/</a:t>
          </a:r>
          <a:r>
            <a:rPr kumimoji="1" lang="ja-JP" altLang="en-US" sz="1100"/>
            <a:t>返納月</a:t>
          </a:r>
          <a:r>
            <a:rPr kumimoji="1" lang="en-US" altLang="ja-JP" sz="1100"/>
            <a:t>】</a:t>
          </a:r>
        </a:p>
        <a:p>
          <a:pPr algn="l"/>
          <a:r>
            <a:rPr kumimoji="1" lang="ja-JP" altLang="en-US" sz="1100"/>
            <a:t>大学取りまとめの場合は、大学から派遣学生に授業料を振り込んだ月</a:t>
          </a:r>
          <a:r>
            <a:rPr kumimoji="1" lang="en-US" altLang="ja-JP" sz="1100"/>
            <a:t>/</a:t>
          </a:r>
          <a:r>
            <a:rPr kumimoji="1" lang="ja-JP" altLang="en-US" sz="1100"/>
            <a:t>派遣学生が大学に返納分の授業料を振り込んだ月を記載してください。</a:t>
          </a:r>
          <a:endParaRPr kumimoji="1" lang="en-US" altLang="ja-JP" sz="1100"/>
        </a:p>
        <a:p>
          <a:pPr algn="l"/>
          <a:endParaRPr kumimoji="1" lang="en-US" altLang="ja-JP" sz="1100"/>
        </a:p>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支給申請年度</a:t>
          </a:r>
          <a:r>
            <a:rPr kumimoji="1" lang="en-US" altLang="ja-JP" sz="1100">
              <a:solidFill>
                <a:schemeClr val="dk1"/>
              </a:solidFill>
              <a:effectLst/>
              <a:latin typeface="+mn-lt"/>
              <a:ea typeface="+mn-ea"/>
              <a:cs typeface="+mn-cs"/>
            </a:rPr>
            <a:t>】</a:t>
          </a:r>
          <a:endParaRPr lang="ja-JP" altLang="ja-JP">
            <a:effectLst/>
          </a:endParaRPr>
        </a:p>
        <a:p>
          <a:r>
            <a:rPr kumimoji="1" lang="ja-JP" altLang="en-US" sz="1100">
              <a:solidFill>
                <a:schemeClr val="dk1"/>
              </a:solidFill>
              <a:effectLst/>
              <a:latin typeface="+mn-lt"/>
              <a:ea typeface="+mn-ea"/>
              <a:cs typeface="+mn-cs"/>
            </a:rPr>
            <a:t>プルダウンから選択してください。</a:t>
          </a:r>
          <a:r>
            <a:rPr kumimoji="1" lang="ja-JP" altLang="ja-JP" sz="1100">
              <a:solidFill>
                <a:schemeClr val="dk1"/>
              </a:solidFill>
              <a:effectLst/>
              <a:latin typeface="+mn-lt"/>
              <a:ea typeface="+mn-ea"/>
              <a:cs typeface="+mn-cs"/>
            </a:rPr>
            <a:t>万が一、</a:t>
          </a:r>
          <a:r>
            <a:rPr kumimoji="1" lang="en-US" altLang="ja-JP" sz="1100">
              <a:solidFill>
                <a:schemeClr val="dk1"/>
              </a:solidFill>
              <a:effectLst/>
              <a:latin typeface="+mn-lt"/>
              <a:ea typeface="+mn-ea"/>
              <a:cs typeface="+mn-cs"/>
            </a:rPr>
            <a:t>2020</a:t>
          </a:r>
          <a:r>
            <a:rPr kumimoji="1" lang="ja-JP" altLang="ja-JP" sz="1100">
              <a:solidFill>
                <a:schemeClr val="dk1"/>
              </a:solidFill>
              <a:effectLst/>
              <a:latin typeface="+mn-lt"/>
              <a:ea typeface="+mn-ea"/>
              <a:cs typeface="+mn-cs"/>
            </a:rPr>
            <a:t>年度内に支給された</a:t>
          </a:r>
          <a:r>
            <a:rPr kumimoji="1" lang="en-US" altLang="ja-JP" sz="1100">
              <a:solidFill>
                <a:schemeClr val="dk1"/>
              </a:solidFill>
              <a:effectLst/>
              <a:latin typeface="+mn-lt"/>
              <a:ea typeface="+mn-ea"/>
              <a:cs typeface="+mn-cs"/>
            </a:rPr>
            <a:t>2020-2021</a:t>
          </a:r>
          <a:r>
            <a:rPr kumimoji="1" lang="ja-JP" altLang="ja-JP" sz="1100">
              <a:solidFill>
                <a:schemeClr val="dk1"/>
              </a:solidFill>
              <a:effectLst/>
              <a:latin typeface="+mn-lt"/>
              <a:ea typeface="+mn-ea"/>
              <a:cs typeface="+mn-cs"/>
            </a:rPr>
            <a:t>学年分の授業料の返納が</a:t>
          </a:r>
          <a:r>
            <a:rPr kumimoji="1" lang="en-US" altLang="ja-JP" sz="1100">
              <a:solidFill>
                <a:schemeClr val="dk1"/>
              </a:solidFill>
              <a:effectLst/>
              <a:latin typeface="+mn-lt"/>
              <a:ea typeface="+mn-ea"/>
              <a:cs typeface="+mn-cs"/>
            </a:rPr>
            <a:t>2021</a:t>
          </a:r>
          <a:r>
            <a:rPr kumimoji="1" lang="ja-JP" altLang="ja-JP" sz="1100">
              <a:solidFill>
                <a:schemeClr val="dk1"/>
              </a:solidFill>
              <a:effectLst/>
              <a:latin typeface="+mn-lt"/>
              <a:ea typeface="+mn-ea"/>
              <a:cs typeface="+mn-cs"/>
            </a:rPr>
            <a:t>年度に発生する場合は、「</a:t>
          </a:r>
          <a:r>
            <a:rPr kumimoji="1" lang="en-US" altLang="ja-JP" sz="1100">
              <a:solidFill>
                <a:schemeClr val="dk1"/>
              </a:solidFill>
              <a:effectLst/>
              <a:latin typeface="+mn-lt"/>
              <a:ea typeface="+mn-ea"/>
              <a:cs typeface="+mn-cs"/>
            </a:rPr>
            <a:t>2020-2021</a:t>
          </a:r>
          <a:r>
            <a:rPr kumimoji="1" lang="ja-JP" altLang="ja-JP" sz="1100">
              <a:solidFill>
                <a:schemeClr val="dk1"/>
              </a:solidFill>
              <a:effectLst/>
              <a:latin typeface="+mn-lt"/>
              <a:ea typeface="+mn-ea"/>
              <a:cs typeface="+mn-cs"/>
            </a:rPr>
            <a:t>学年（旧学年）」</a:t>
          </a:r>
          <a:r>
            <a:rPr kumimoji="1" lang="ja-JP" altLang="en-US" sz="1100">
              <a:solidFill>
                <a:schemeClr val="dk1"/>
              </a:solidFill>
              <a:effectLst/>
              <a:latin typeface="+mn-lt"/>
              <a:ea typeface="+mn-ea"/>
              <a:cs typeface="+mn-cs"/>
            </a:rPr>
            <a:t>欄で</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2020</a:t>
          </a:r>
          <a:r>
            <a:rPr kumimoji="1" lang="ja-JP" altLang="ja-JP" sz="1100">
              <a:solidFill>
                <a:schemeClr val="dk1"/>
              </a:solidFill>
              <a:effectLst/>
              <a:latin typeface="+mn-lt"/>
              <a:ea typeface="+mn-ea"/>
              <a:cs typeface="+mn-cs"/>
            </a:rPr>
            <a:t>年度分」を選択してください。</a:t>
          </a:r>
          <a:endParaRPr lang="ja-JP" altLang="ja-JP">
            <a:effectLst/>
          </a:endParaRPr>
        </a:p>
      </xdr:txBody>
    </xdr:sp>
    <xdr:clientData/>
  </xdr:twoCellAnchor>
  <xdr:twoCellAnchor>
    <xdr:from>
      <xdr:col>32</xdr:col>
      <xdr:colOff>85725</xdr:colOff>
      <xdr:row>64</xdr:row>
      <xdr:rowOff>476251</xdr:rowOff>
    </xdr:from>
    <xdr:to>
      <xdr:col>38</xdr:col>
      <xdr:colOff>462643</xdr:colOff>
      <xdr:row>68</xdr:row>
      <xdr:rowOff>204352</xdr:rowOff>
    </xdr:to>
    <xdr:sp macro="" textlink="">
      <xdr:nvSpPr>
        <xdr:cNvPr id="18" name="角丸四角形吹き出し 17"/>
        <xdr:cNvSpPr/>
      </xdr:nvSpPr>
      <xdr:spPr>
        <a:xfrm>
          <a:off x="6794046" y="11702144"/>
          <a:ext cx="4459061" cy="830279"/>
        </a:xfrm>
        <a:prstGeom prst="wedgeRoundRectCallout">
          <a:avLst>
            <a:gd name="adj1" fmla="val -59390"/>
            <a:gd name="adj2" fmla="val -142463"/>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100"/>
            <a:t>2021-2022</a:t>
          </a:r>
          <a:r>
            <a:rPr kumimoji="1" lang="ja-JP" altLang="en-US" sz="1100"/>
            <a:t>学年で支援終了かどうかを、プルダウンから必ず選択してください。</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30</xdr:col>
      <xdr:colOff>108858</xdr:colOff>
      <xdr:row>0</xdr:row>
      <xdr:rowOff>13608</xdr:rowOff>
    </xdr:from>
    <xdr:to>
      <xdr:col>31</xdr:col>
      <xdr:colOff>122465</xdr:colOff>
      <xdr:row>1</xdr:row>
      <xdr:rowOff>13608</xdr:rowOff>
    </xdr:to>
    <xdr:sp macro="" textlink="">
      <xdr:nvSpPr>
        <xdr:cNvPr id="2" name="テキスト ボックス 1"/>
        <xdr:cNvSpPr txBox="1"/>
      </xdr:nvSpPr>
      <xdr:spPr>
        <a:xfrm>
          <a:off x="6157233" y="13608"/>
          <a:ext cx="2136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108858</xdr:colOff>
      <xdr:row>0</xdr:row>
      <xdr:rowOff>13608</xdr:rowOff>
    </xdr:from>
    <xdr:to>
      <xdr:col>31</xdr:col>
      <xdr:colOff>122465</xdr:colOff>
      <xdr:row>1</xdr:row>
      <xdr:rowOff>0</xdr:rowOff>
    </xdr:to>
    <xdr:sp macro="" textlink="">
      <xdr:nvSpPr>
        <xdr:cNvPr id="2" name="テキスト ボックス 1"/>
        <xdr:cNvSpPr txBox="1"/>
      </xdr:nvSpPr>
      <xdr:spPr>
        <a:xfrm>
          <a:off x="6157233" y="13608"/>
          <a:ext cx="213632" cy="1524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0</xdr:col>
      <xdr:colOff>112569</xdr:colOff>
      <xdr:row>29</xdr:row>
      <xdr:rowOff>88321</xdr:rowOff>
    </xdr:from>
    <xdr:to>
      <xdr:col>30</xdr:col>
      <xdr:colOff>112569</xdr:colOff>
      <xdr:row>55</xdr:row>
      <xdr:rowOff>131618</xdr:rowOff>
    </xdr:to>
    <xdr:sp macro="" textlink="">
      <xdr:nvSpPr>
        <xdr:cNvPr id="3" name="テキスト ボックス 2"/>
        <xdr:cNvSpPr txBox="1"/>
      </xdr:nvSpPr>
      <xdr:spPr>
        <a:xfrm>
          <a:off x="112569" y="5355646"/>
          <a:ext cx="6048375" cy="400569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altLang="ja-JP"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以下を必ず確認し、請求書の該当箇所にハイライトをしてください。</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endParaRPr lang="en-US" altLang="ja-JP"/>
        </a:p>
        <a:p>
          <a:r>
            <a:rPr lang="ja-JP" altLang="en-US" sz="1100" b="1" i="0" u="none" strike="noStrike">
              <a:solidFill>
                <a:schemeClr val="dk1"/>
              </a:solidFill>
              <a:effectLst/>
              <a:latin typeface="+mn-lt"/>
              <a:ea typeface="+mn-ea"/>
              <a:cs typeface="+mn-cs"/>
            </a:rPr>
            <a:t>請求書確認項目</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endParaRPr lang="en-US" altLang="ja-JP"/>
        </a:p>
        <a:p>
          <a:r>
            <a:rPr lang="ja-JP" altLang="en-US" sz="1100" b="1" i="0" u="none" strike="noStrike">
              <a:solidFill>
                <a:schemeClr val="dk1"/>
              </a:solidFill>
              <a:effectLst/>
              <a:latin typeface="+mn-lt"/>
              <a:ea typeface="+mn-ea"/>
              <a:cs typeface="+mn-cs"/>
            </a:rPr>
            <a:t>① 留学先大学が発行したものである</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endParaRPr lang="en-US" altLang="ja-JP"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 →レターヘッド、担当者名・サイン、学校印などで、留学先大学名が確認できる。</a:t>
          </a:r>
          <a:r>
            <a:rPr lang="ja-JP" altLang="en-US"/>
            <a:t> </a:t>
          </a:r>
          <a:r>
            <a:rPr lang="ja-JP" altLang="en-US" sz="1100" b="0" i="0" u="none" strike="noStrike">
              <a:solidFill>
                <a:schemeClr val="dk1"/>
              </a:solidFill>
              <a:effectLst/>
              <a:latin typeface="+mn-lt"/>
              <a:ea typeface="+mn-ea"/>
              <a:cs typeface="+mn-cs"/>
            </a:rPr>
            <a:t>　</a:t>
          </a:r>
          <a:r>
            <a:rPr lang="ja-JP" altLang="en-US"/>
            <a:t> </a:t>
          </a:r>
          <a:endParaRPr lang="en-US" altLang="ja-JP"/>
        </a:p>
        <a:p>
          <a:r>
            <a:rPr lang="ja-JP" altLang="en-US" sz="1100" b="0" i="0" u="none" strike="noStrike">
              <a:solidFill>
                <a:schemeClr val="dk1"/>
              </a:solidFill>
              <a:effectLst/>
              <a:latin typeface="+mn-lt"/>
              <a:ea typeface="+mn-ea"/>
              <a:cs typeface="+mn-cs"/>
            </a:rPr>
            <a:t> →学期ごとに請求される場合、何年度のどの学期にかかる請求書であるか確認できる。</a:t>
          </a:r>
          <a:endParaRPr lang="en-US" altLang="ja-JP" sz="1100" b="0" i="0" u="none" strike="noStrike">
            <a:solidFill>
              <a:schemeClr val="dk1"/>
            </a:solidFill>
            <a:effectLst/>
            <a:latin typeface="+mn-lt"/>
            <a:ea typeface="+mn-ea"/>
            <a:cs typeface="+mn-cs"/>
          </a:endParaRPr>
        </a:p>
        <a:p>
          <a:r>
            <a:rPr lang="ja-JP" altLang="en-US"/>
            <a:t> </a:t>
          </a:r>
          <a:r>
            <a:rPr lang="ja-JP" altLang="en-US" sz="1100" b="1" i="0" u="none" strike="noStrike">
              <a:solidFill>
                <a:schemeClr val="dk1"/>
              </a:solidFill>
              <a:effectLst/>
              <a:latin typeface="+mn-lt"/>
              <a:ea typeface="+mn-ea"/>
              <a:cs typeface="+mn-cs"/>
            </a:rPr>
            <a:t>② 正式な請求書である</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endParaRPr lang="en-US" altLang="ja-JP"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→請求書が発行されない場合、最終的な支払額を示した書類を提出してください。</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→この場合、領収書（様式</a:t>
          </a:r>
          <a:r>
            <a:rPr lang="en-US" altLang="ja-JP" sz="1100" b="0" i="0" u="none" strike="noStrike">
              <a:solidFill>
                <a:schemeClr val="dk1"/>
              </a:solidFill>
              <a:effectLst/>
              <a:latin typeface="+mn-lt"/>
              <a:ea typeface="+mn-ea"/>
              <a:cs typeface="+mn-cs"/>
            </a:rPr>
            <a:t>4-4</a:t>
          </a:r>
          <a:r>
            <a:rPr lang="ja-JP" altLang="en-US" sz="1100" b="0" i="0" u="none" strike="noStrike">
              <a:solidFill>
                <a:schemeClr val="dk1"/>
              </a:solidFill>
              <a:effectLst/>
              <a:latin typeface="+mn-lt"/>
              <a:ea typeface="+mn-ea"/>
              <a:cs typeface="+mn-cs"/>
            </a:rPr>
            <a:t>）と同じでも構いません。</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1" i="0" u="none" strike="noStrike">
              <a:solidFill>
                <a:schemeClr val="dk1"/>
              </a:solidFill>
              <a:effectLst/>
              <a:latin typeface="+mn-lt"/>
              <a:ea typeface="+mn-ea"/>
              <a:cs typeface="+mn-cs"/>
            </a:rPr>
            <a:t>③ 申請者（派遣学生）宛ての請求書である（氏名の記載がある）</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1" i="0" u="none" strike="noStrike">
              <a:solidFill>
                <a:schemeClr val="dk1"/>
              </a:solidFill>
              <a:effectLst/>
              <a:latin typeface="+mn-lt"/>
              <a:ea typeface="+mn-ea"/>
              <a:cs typeface="+mn-cs"/>
            </a:rPr>
            <a:t>④本制度の支給対象が請求書の内訳（費目）で確認できる</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endParaRPr lang="en-US" altLang="ja-JP"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→本制度の支給対象であることが確認できるよう、費目（</a:t>
          </a:r>
          <a:r>
            <a:rPr lang="en-US" altLang="ja-JP" sz="1100" b="0" i="0" u="none" strike="noStrike">
              <a:solidFill>
                <a:schemeClr val="dk1"/>
              </a:solidFill>
              <a:effectLst/>
              <a:latin typeface="+mn-lt"/>
              <a:ea typeface="+mn-ea"/>
              <a:cs typeface="+mn-cs"/>
            </a:rPr>
            <a:t>Tuition</a:t>
          </a:r>
          <a:r>
            <a:rPr lang="ja-JP" altLang="en-US" sz="1100" b="0" i="0" u="none" strike="noStrike">
              <a:solidFill>
                <a:schemeClr val="dk1"/>
              </a:solidFill>
              <a:effectLst/>
              <a:latin typeface="+mn-lt"/>
              <a:ea typeface="+mn-ea"/>
              <a:cs typeface="+mn-cs"/>
            </a:rPr>
            <a:t>など）にハイライトし</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てください。費目が明記されていない書類は受理できません。</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endParaRPr lang="en-US" altLang="ja-JP"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→留学先大学や他の団体から授業料を</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一部</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免除されていたり、奨学金などとして</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経済的支援を受けている場合は、その部分もハイライトしてください。</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endParaRPr lang="en-US" altLang="ja-JP"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その全額を機構への授業料支給申請額から差し引かない場合は、詳細を</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様式</a:t>
          </a:r>
          <a:r>
            <a:rPr lang="en-US" altLang="ja-JP" sz="1100" b="0" i="0" u="none" strike="noStrike">
              <a:solidFill>
                <a:schemeClr val="dk1"/>
              </a:solidFill>
              <a:effectLst/>
              <a:latin typeface="+mn-lt"/>
              <a:ea typeface="+mn-ea"/>
              <a:cs typeface="+mn-cs"/>
            </a:rPr>
            <a:t>4-3【</a:t>
          </a:r>
          <a:r>
            <a:rPr lang="ja-JP" altLang="en-US" sz="1100" b="0" i="0" u="none" strike="noStrike">
              <a:solidFill>
                <a:schemeClr val="dk1"/>
              </a:solidFill>
              <a:effectLst/>
              <a:latin typeface="+mn-lt"/>
              <a:ea typeface="+mn-ea"/>
              <a:cs typeface="+mn-cs"/>
            </a:rPr>
            <a:t>他の奨</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に添付して提出してください。</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endParaRPr lang="en-US" altLang="ja-JP"/>
        </a:p>
        <a:p>
          <a:r>
            <a:rPr lang="ja-JP" altLang="en-US" sz="1100" b="1" i="0" u="none" strike="noStrike">
              <a:solidFill>
                <a:srgbClr val="FF0000"/>
              </a:solidFill>
              <a:effectLst/>
              <a:latin typeface="+mn-lt"/>
              <a:ea typeface="+mn-ea"/>
              <a:cs typeface="+mn-cs"/>
            </a:rPr>
            <a:t>⑤ 現地通貨で金額が明記されている</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endParaRPr lang="en-US" altLang="ja-JP" sz="1100" b="0" i="0" u="none" strike="noStrike">
            <a:solidFill>
              <a:srgbClr val="FF0000"/>
            </a:solidFill>
            <a:effectLst/>
            <a:latin typeface="+mn-lt"/>
            <a:ea typeface="+mn-ea"/>
            <a:cs typeface="+mn-cs"/>
          </a:endParaRPr>
        </a:p>
        <a:p>
          <a:r>
            <a:rPr lang="ja-JP" altLang="en-US" sz="1100" b="0" i="0" u="none" strike="noStrike">
              <a:solidFill>
                <a:srgbClr val="FF0000"/>
              </a:solidFill>
              <a:effectLst/>
              <a:latin typeface="+mn-lt"/>
              <a:ea typeface="+mn-ea"/>
              <a:cs typeface="+mn-cs"/>
            </a:rPr>
            <a:t>→円換算の請求書を発行すると手数料を含むことが多いため、現地通貨額の請求書</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で申請することを強くお勧めします。</a:t>
          </a:r>
          <a:r>
            <a:rPr lang="ja-JP" altLang="en-US">
              <a:solidFill>
                <a:srgbClr val="FF0000"/>
              </a:solidFill>
            </a:rPr>
            <a:t> </a:t>
          </a:r>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30</xdr:col>
      <xdr:colOff>108858</xdr:colOff>
      <xdr:row>0</xdr:row>
      <xdr:rowOff>13608</xdr:rowOff>
    </xdr:from>
    <xdr:to>
      <xdr:col>31</xdr:col>
      <xdr:colOff>122465</xdr:colOff>
      <xdr:row>1</xdr:row>
      <xdr:rowOff>0</xdr:rowOff>
    </xdr:to>
    <xdr:sp macro="" textlink="">
      <xdr:nvSpPr>
        <xdr:cNvPr id="2" name="テキスト ボックス 1"/>
        <xdr:cNvSpPr txBox="1"/>
      </xdr:nvSpPr>
      <xdr:spPr>
        <a:xfrm>
          <a:off x="6157233" y="13608"/>
          <a:ext cx="213632" cy="138792"/>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0</xdr:col>
      <xdr:colOff>133350</xdr:colOff>
      <xdr:row>33</xdr:row>
      <xdr:rowOff>97845</xdr:rowOff>
    </xdr:from>
    <xdr:to>
      <xdr:col>30</xdr:col>
      <xdr:colOff>133350</xdr:colOff>
      <xdr:row>56</xdr:row>
      <xdr:rowOff>47624</xdr:rowOff>
    </xdr:to>
    <xdr:sp macro="" textlink="">
      <xdr:nvSpPr>
        <xdr:cNvPr id="3" name="テキスト ボックス 2"/>
        <xdr:cNvSpPr txBox="1"/>
      </xdr:nvSpPr>
      <xdr:spPr>
        <a:xfrm>
          <a:off x="133350" y="6060495"/>
          <a:ext cx="6048375" cy="345497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altLang="ja-JP" sz="1100" b="0" i="0" u="none" strike="noStrike">
            <a:solidFill>
              <a:schemeClr val="dk1"/>
            </a:solidFill>
            <a:effectLst/>
            <a:latin typeface="+mn-lt"/>
            <a:ea typeface="+mn-ea"/>
            <a:cs typeface="+mn-cs"/>
          </a:endParaRPr>
        </a:p>
        <a:p>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提出が必要な例</a:t>
          </a:r>
          <a:r>
            <a:rPr lang="en-US" altLang="ja-JP" sz="1100" b="0" i="0" u="none" strike="noStrike">
              <a:solidFill>
                <a:schemeClr val="dk1"/>
              </a:solidFill>
              <a:effectLst/>
              <a:latin typeface="+mn-lt"/>
              <a:ea typeface="+mn-ea"/>
              <a:cs typeface="+mn-cs"/>
            </a:rPr>
            <a:t>】</a:t>
          </a:r>
          <a:r>
            <a:rPr lang="ja-JP" altLang="en-US"/>
            <a:t> </a:t>
          </a:r>
          <a:r>
            <a:rPr lang="ja-JP" altLang="en-US" sz="1100" b="0" i="0" u="none" strike="noStrike">
              <a:solidFill>
                <a:schemeClr val="dk1"/>
              </a:solidFill>
              <a:effectLst/>
              <a:latin typeface="+mn-lt"/>
              <a:ea typeface="+mn-ea"/>
              <a:cs typeface="+mn-cs"/>
            </a:rPr>
            <a:t>　</a:t>
          </a:r>
          <a:r>
            <a:rPr lang="ja-JP" altLang="en-US"/>
            <a:t> </a:t>
          </a:r>
          <a:endParaRPr lang="en-US" altLang="ja-JP"/>
        </a:p>
        <a:p>
          <a:r>
            <a:rPr lang="ja-JP" altLang="en-US" sz="1100" b="0" i="0" u="none" strike="noStrike">
              <a:solidFill>
                <a:schemeClr val="dk1"/>
              </a:solidFill>
              <a:effectLst/>
              <a:latin typeface="+mn-lt"/>
              <a:ea typeface="+mn-ea"/>
              <a:cs typeface="+mn-cs"/>
            </a:rPr>
            <a:t>・機構以外の団体から奨学金を受給する場合</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endParaRPr lang="en-US" altLang="ja-JP"/>
        </a:p>
        <a:p>
          <a:r>
            <a:rPr lang="ja-JP" altLang="en-US" sz="1100" b="0" i="0" u="none" strike="noStrike">
              <a:solidFill>
                <a:schemeClr val="dk1"/>
              </a:solidFill>
              <a:effectLst/>
              <a:latin typeface="+mn-lt"/>
              <a:ea typeface="+mn-ea"/>
              <a:cs typeface="+mn-cs"/>
            </a:rPr>
            <a:t>・</a:t>
          </a:r>
          <a:r>
            <a:rPr lang="en-US" altLang="ja-JP" sz="1100" b="0" i="0" u="none" strike="noStrike">
              <a:solidFill>
                <a:schemeClr val="dk1"/>
              </a:solidFill>
              <a:effectLst/>
              <a:latin typeface="+mn-lt"/>
              <a:ea typeface="+mn-ea"/>
              <a:cs typeface="+mn-cs"/>
            </a:rPr>
            <a:t>TA</a:t>
          </a:r>
          <a:r>
            <a:rPr lang="ja-JP" altLang="en-US" sz="1100" b="0" i="0" u="none" strike="noStrike">
              <a:solidFill>
                <a:schemeClr val="dk1"/>
              </a:solidFill>
              <a:effectLst/>
              <a:latin typeface="+mn-lt"/>
              <a:ea typeface="+mn-ea"/>
              <a:cs typeface="+mn-cs"/>
            </a:rPr>
            <a:t>・</a:t>
          </a:r>
          <a:r>
            <a:rPr lang="en-US" altLang="ja-JP" sz="1100" b="0" i="0" u="none" strike="noStrike">
              <a:solidFill>
                <a:schemeClr val="dk1"/>
              </a:solidFill>
              <a:effectLst/>
              <a:latin typeface="+mn-lt"/>
              <a:ea typeface="+mn-ea"/>
              <a:cs typeface="+mn-cs"/>
            </a:rPr>
            <a:t>RA</a:t>
          </a:r>
          <a:r>
            <a:rPr lang="ja-JP" altLang="en-US" sz="1100" b="0" i="0" u="none" strike="noStrike">
              <a:solidFill>
                <a:schemeClr val="dk1"/>
              </a:solidFill>
              <a:effectLst/>
              <a:latin typeface="+mn-lt"/>
              <a:ea typeface="+mn-ea"/>
              <a:cs typeface="+mn-cs"/>
            </a:rPr>
            <a:t>、成績優秀などにより留学先大学・機関から奨学金を受給する場合などでその全額を機構に支給申請する授業料から差引かない場合は提出が必要です。</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endParaRPr lang="en-US" altLang="ja-JP"/>
        </a:p>
        <a:p>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授業料についての記載があるかどうかに関わらず、該当の場合には提出してください。</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en-US" altLang="ja-JP" sz="1100" b="0" i="0" u="none" strike="noStrike">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添付する資料</a:t>
          </a:r>
          <a:r>
            <a:rPr lang="en-US" altLang="ja-JP" sz="1100" b="0" i="0" u="none" strike="noStrike">
              <a:solidFill>
                <a:schemeClr val="dk1"/>
              </a:solidFill>
              <a:effectLst/>
              <a:latin typeface="+mn-lt"/>
              <a:ea typeface="+mn-ea"/>
              <a:cs typeface="+mn-cs"/>
            </a:rPr>
            <a:t>】</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endParaRPr lang="en-US" altLang="ja-JP"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① 派遣学生の氏名の記載がある</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endParaRPr lang="en-US" altLang="ja-JP"/>
        </a:p>
        <a:p>
          <a:r>
            <a:rPr lang="ja-JP" altLang="en-US" sz="1100" b="0" i="0" u="none" strike="noStrike">
              <a:solidFill>
                <a:schemeClr val="dk1"/>
              </a:solidFill>
              <a:effectLst/>
              <a:latin typeface="+mn-lt"/>
              <a:ea typeface="+mn-ea"/>
              <a:cs typeface="+mn-cs"/>
            </a:rPr>
            <a:t>② 支給団体の名前が確認できる</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endParaRPr lang="en-US" altLang="ja-JP"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③ 奨学金の内容・対象期間が確認できる契約書などの関連書類をすべて添付してください。</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endParaRPr lang="en-US" altLang="ja-JP"/>
        </a:p>
        <a:p>
          <a:r>
            <a:rPr lang="ja-JP" altLang="en-US" sz="1100" b="0" i="0" u="none" strike="noStrike">
              <a:solidFill>
                <a:schemeClr val="dk1"/>
              </a:solidFill>
              <a:effectLst/>
              <a:latin typeface="+mn-lt"/>
              <a:ea typeface="+mn-ea"/>
              <a:cs typeface="+mn-cs"/>
            </a:rPr>
            <a:t>④ 授業料についての記載がある場合は、ハイライトして和訳をしてください。</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endParaRPr lang="en-US" altLang="ja-JP"/>
        </a:p>
        <a:p>
          <a:r>
            <a:rPr lang="ja-JP" altLang="en-US" sz="1100" b="0" i="0" u="none" strike="noStrike">
              <a:solidFill>
                <a:schemeClr val="dk1"/>
              </a:solidFill>
              <a:effectLst/>
              <a:latin typeface="+mn-lt"/>
              <a:ea typeface="+mn-ea"/>
              <a:cs typeface="+mn-cs"/>
            </a:rPr>
            <a:t>⑤ 機構以外からの受給額などについて、様式</a:t>
          </a:r>
          <a:r>
            <a:rPr lang="en-US" altLang="ja-JP" sz="1100" b="0" i="0" u="none" strike="noStrike">
              <a:solidFill>
                <a:schemeClr val="dk1"/>
              </a:solidFill>
              <a:effectLst/>
              <a:latin typeface="+mn-lt"/>
              <a:ea typeface="+mn-ea"/>
              <a:cs typeface="+mn-cs"/>
            </a:rPr>
            <a:t>4-2</a:t>
          </a:r>
          <a:r>
            <a:rPr lang="ja-JP" altLang="en-US" sz="1100" b="0" i="0" u="none" strike="noStrike">
              <a:solidFill>
                <a:schemeClr val="dk1"/>
              </a:solidFill>
              <a:effectLst/>
              <a:latin typeface="+mn-lt"/>
              <a:ea typeface="+mn-ea"/>
              <a:cs typeface="+mn-cs"/>
            </a:rPr>
            <a:t>（請求書）の記載と異なる金額を差し引く場合には、簡単な計算式を様式</a:t>
          </a:r>
          <a:r>
            <a:rPr lang="en-US" altLang="ja-JP" sz="1100" b="0" i="0" u="none" strike="noStrike">
              <a:solidFill>
                <a:schemeClr val="dk1"/>
              </a:solidFill>
              <a:effectLst/>
              <a:latin typeface="+mn-lt"/>
              <a:ea typeface="+mn-ea"/>
              <a:cs typeface="+mn-cs"/>
            </a:rPr>
            <a:t>4-1  </a:t>
          </a:r>
          <a:r>
            <a:rPr lang="ja-JP" altLang="en-US" sz="1100" b="0" i="0" u="none" strike="noStrike">
              <a:solidFill>
                <a:schemeClr val="dk1"/>
              </a:solidFill>
              <a:effectLst/>
              <a:latin typeface="+mn-lt"/>
              <a:ea typeface="+mn-ea"/>
              <a:cs typeface="+mn-cs"/>
            </a:rPr>
            <a:t>「４．</a:t>
          </a:r>
          <a:r>
            <a:rPr lang="en-US" altLang="ja-JP" sz="1100" b="0" i="0" u="none" strike="noStrike">
              <a:solidFill>
                <a:schemeClr val="dk1"/>
              </a:solidFill>
              <a:effectLst/>
              <a:latin typeface="+mn-lt"/>
              <a:ea typeface="+mn-ea"/>
              <a:cs typeface="+mn-cs"/>
            </a:rPr>
            <a:t>2021</a:t>
          </a:r>
          <a:r>
            <a:rPr lang="ja-JP" altLang="en-US" sz="1100" b="0" i="0" u="none" strike="noStrike">
              <a:solidFill>
                <a:schemeClr val="dk1"/>
              </a:solidFill>
              <a:effectLst/>
              <a:latin typeface="+mn-lt"/>
              <a:ea typeface="+mn-ea"/>
              <a:cs typeface="+mn-cs"/>
            </a:rPr>
            <a:t>－</a:t>
          </a:r>
          <a:r>
            <a:rPr lang="en-US" altLang="ja-JP" sz="1100" b="0" i="0" u="none" strike="noStrike">
              <a:solidFill>
                <a:schemeClr val="dk1"/>
              </a:solidFill>
              <a:effectLst/>
              <a:latin typeface="+mn-lt"/>
              <a:ea typeface="+mn-ea"/>
              <a:cs typeface="+mn-cs"/>
            </a:rPr>
            <a:t>2022</a:t>
          </a:r>
          <a:r>
            <a:rPr lang="ja-JP" altLang="en-US" sz="1100" b="0" i="0" u="none" strike="noStrike">
              <a:solidFill>
                <a:schemeClr val="dk1"/>
              </a:solidFill>
              <a:effectLst/>
              <a:latin typeface="+mn-lt"/>
              <a:ea typeface="+mn-ea"/>
              <a:cs typeface="+mn-cs"/>
            </a:rPr>
            <a:t>学年の支給額」の「備考」欄に記入してしてください。</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endParaRPr lang="en-US" altLang="ja-JP" sz="1100" b="0" i="0" u="none" strike="noStrike">
            <a:solidFill>
              <a:schemeClr val="dk1"/>
            </a:solidFill>
            <a:effectLst/>
            <a:latin typeface="+mn-lt"/>
            <a:ea typeface="+mn-ea"/>
            <a:cs typeface="+mn-cs"/>
          </a:endParaRPr>
        </a:p>
        <a:p>
          <a:r>
            <a:rPr lang="ja-JP" altLang="en-US"/>
            <a:t> </a:t>
          </a:r>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30</xdr:col>
      <xdr:colOff>108858</xdr:colOff>
      <xdr:row>0</xdr:row>
      <xdr:rowOff>13608</xdr:rowOff>
    </xdr:from>
    <xdr:to>
      <xdr:col>31</xdr:col>
      <xdr:colOff>122465</xdr:colOff>
      <xdr:row>1</xdr:row>
      <xdr:rowOff>0</xdr:rowOff>
    </xdr:to>
    <xdr:sp macro="" textlink="">
      <xdr:nvSpPr>
        <xdr:cNvPr id="2" name="テキスト ボックス 1"/>
        <xdr:cNvSpPr txBox="1"/>
      </xdr:nvSpPr>
      <xdr:spPr>
        <a:xfrm>
          <a:off x="6157233" y="13608"/>
          <a:ext cx="213632" cy="138792"/>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0</xdr:col>
      <xdr:colOff>122094</xdr:colOff>
      <xdr:row>30</xdr:row>
      <xdr:rowOff>21646</xdr:rowOff>
    </xdr:from>
    <xdr:to>
      <xdr:col>30</xdr:col>
      <xdr:colOff>122094</xdr:colOff>
      <xdr:row>56</xdr:row>
      <xdr:rowOff>64943</xdr:rowOff>
    </xdr:to>
    <xdr:sp macro="" textlink="">
      <xdr:nvSpPr>
        <xdr:cNvPr id="3" name="テキスト ボックス 2"/>
        <xdr:cNvSpPr txBox="1"/>
      </xdr:nvSpPr>
      <xdr:spPr>
        <a:xfrm>
          <a:off x="122094" y="5393746"/>
          <a:ext cx="6048375" cy="400569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altLang="ja-JP"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以下を必ず確認し、請求書の該当箇所にハイライトをしてください。</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endParaRPr lang="en-US" altLang="ja-JP"/>
        </a:p>
        <a:p>
          <a:r>
            <a:rPr lang="ja-JP" altLang="en-US" sz="1100" b="1" i="0" u="none" strike="noStrike">
              <a:solidFill>
                <a:schemeClr val="dk1"/>
              </a:solidFill>
              <a:effectLst/>
              <a:latin typeface="+mn-lt"/>
              <a:ea typeface="+mn-ea"/>
              <a:cs typeface="+mn-cs"/>
            </a:rPr>
            <a:t>領収書確認項目</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endParaRPr lang="en-US" altLang="ja-JP"/>
        </a:p>
        <a:p>
          <a:r>
            <a:rPr lang="ja-JP" altLang="en-US" sz="1100" b="1" i="0" u="none" strike="noStrike">
              <a:solidFill>
                <a:schemeClr val="dk1"/>
              </a:solidFill>
              <a:effectLst/>
              <a:latin typeface="+mn-lt"/>
              <a:ea typeface="+mn-ea"/>
              <a:cs typeface="+mn-cs"/>
            </a:rPr>
            <a:t>① 留学先大学が発行したものである</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endParaRPr lang="en-US" altLang="ja-JP"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 →レターヘッド、担当者名・サイン、学校印などで、留学先大学名が確認できる。</a:t>
          </a:r>
          <a:r>
            <a:rPr lang="ja-JP" altLang="en-US"/>
            <a:t> </a:t>
          </a:r>
          <a:endParaRPr lang="en-US" altLang="ja-JP"/>
        </a:p>
        <a:p>
          <a:pPr marL="0" marR="0" indent="0" defTabSz="914400" eaLnBrk="1" fontAlgn="auto" latinLnBrk="0" hangingPunct="1">
            <a:lnSpc>
              <a:spcPct val="100000"/>
            </a:lnSpc>
            <a:spcBef>
              <a:spcPts val="0"/>
            </a:spcBef>
            <a:spcAft>
              <a:spcPts val="0"/>
            </a:spcAft>
            <a:buClrTx/>
            <a:buSzTx/>
            <a:buFontTx/>
            <a:buNone/>
            <a:tabLst/>
            <a:defRPr/>
          </a:pPr>
          <a:r>
            <a:rPr lang="ja-JP" altLang="ja-JP" sz="1100" b="0" i="0">
              <a:solidFill>
                <a:schemeClr val="dk1"/>
              </a:solidFill>
              <a:effectLst/>
              <a:latin typeface="+mn-lt"/>
              <a:ea typeface="+mn-ea"/>
              <a:cs typeface="+mn-cs"/>
            </a:rPr>
            <a:t> →学期</a:t>
          </a:r>
          <a:r>
            <a:rPr lang="ja-JP" altLang="en-US" sz="1100" b="0" i="0">
              <a:solidFill>
                <a:schemeClr val="dk1"/>
              </a:solidFill>
              <a:effectLst/>
              <a:latin typeface="+mn-lt"/>
              <a:ea typeface="+mn-ea"/>
              <a:cs typeface="+mn-cs"/>
            </a:rPr>
            <a:t>ごと</a:t>
          </a:r>
          <a:r>
            <a:rPr lang="ja-JP" altLang="ja-JP" sz="1100" b="0" i="0">
              <a:solidFill>
                <a:schemeClr val="dk1"/>
              </a:solidFill>
              <a:effectLst/>
              <a:latin typeface="+mn-lt"/>
              <a:ea typeface="+mn-ea"/>
              <a:cs typeface="+mn-cs"/>
            </a:rPr>
            <a:t>に請求される場合、何年度のどの学期にかかる</a:t>
          </a:r>
          <a:r>
            <a:rPr lang="ja-JP" altLang="en-US" sz="1100" b="0" i="0">
              <a:solidFill>
                <a:schemeClr val="dk1"/>
              </a:solidFill>
              <a:effectLst/>
              <a:latin typeface="+mn-lt"/>
              <a:ea typeface="+mn-ea"/>
              <a:cs typeface="+mn-cs"/>
            </a:rPr>
            <a:t>領収書</a:t>
          </a:r>
          <a:r>
            <a:rPr lang="ja-JP" altLang="ja-JP" sz="1100" b="0" i="0">
              <a:solidFill>
                <a:schemeClr val="dk1"/>
              </a:solidFill>
              <a:effectLst/>
              <a:latin typeface="+mn-lt"/>
              <a:ea typeface="+mn-ea"/>
              <a:cs typeface="+mn-cs"/>
            </a:rPr>
            <a:t>であるか確認できる。</a:t>
          </a:r>
          <a:endParaRPr lang="ja-JP" altLang="ja-JP">
            <a:effectLst/>
          </a:endParaRPr>
        </a:p>
        <a:p>
          <a:r>
            <a:rPr lang="ja-JP" altLang="en-US" sz="1100" b="1" i="0" u="none" strike="noStrike">
              <a:solidFill>
                <a:schemeClr val="dk1"/>
              </a:solidFill>
              <a:effectLst/>
              <a:latin typeface="+mn-lt"/>
              <a:ea typeface="+mn-ea"/>
              <a:cs typeface="+mn-cs"/>
            </a:rPr>
            <a:t>② 正式な領収書である</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endParaRPr lang="en-US" altLang="ja-JP"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→領収書が発行されない場合、最終的な支払額を示した書類を提出してください。</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sz="1100" b="0" i="0" u="none" strike="noStrike">
              <a:solidFill>
                <a:schemeClr val="tx1"/>
              </a:solidFill>
              <a:effectLst/>
              <a:latin typeface="+mn-lt"/>
              <a:ea typeface="+mn-ea"/>
              <a:cs typeface="+mn-cs"/>
            </a:rPr>
            <a:t>→この場合、請求書（様式</a:t>
          </a:r>
          <a:r>
            <a:rPr lang="en-US" altLang="ja-JP" sz="1100" b="0" i="0" u="none" strike="noStrike">
              <a:solidFill>
                <a:schemeClr val="tx1"/>
              </a:solidFill>
              <a:effectLst/>
              <a:latin typeface="+mn-lt"/>
              <a:ea typeface="+mn-ea"/>
              <a:cs typeface="+mn-cs"/>
            </a:rPr>
            <a:t>4-2</a:t>
          </a:r>
          <a:r>
            <a:rPr lang="ja-JP" altLang="en-US" sz="1100" b="0" i="0" u="none" strike="noStrike">
              <a:solidFill>
                <a:schemeClr val="tx1"/>
              </a:solidFill>
              <a:effectLst/>
              <a:latin typeface="+mn-lt"/>
              <a:ea typeface="+mn-ea"/>
              <a:cs typeface="+mn-cs"/>
            </a:rPr>
            <a:t>）と同じでも構いません。</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1" i="0" u="none" strike="noStrike">
              <a:solidFill>
                <a:schemeClr val="tx1"/>
              </a:solidFill>
              <a:effectLst/>
              <a:latin typeface="+mn-lt"/>
              <a:ea typeface="+mn-ea"/>
              <a:cs typeface="+mn-cs"/>
            </a:rPr>
            <a:t>③ 申請者（派遣学生）宛ての領収書である（氏名の記載がある）</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1" i="0" u="none" strike="noStrike">
              <a:solidFill>
                <a:schemeClr val="tx1"/>
              </a:solidFill>
              <a:effectLst/>
              <a:latin typeface="+mn-lt"/>
              <a:ea typeface="+mn-ea"/>
              <a:cs typeface="+mn-cs"/>
            </a:rPr>
            <a:t>④本制度の支給対象が請求書の内訳（費目）で確認できる</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endParaRPr lang="en-US" altLang="ja-JP" sz="1100" b="0" i="0" u="none" strike="noStrike">
            <a:solidFill>
              <a:schemeClr val="tx1"/>
            </a:solidFill>
            <a:effectLst/>
            <a:latin typeface="+mn-lt"/>
            <a:ea typeface="+mn-ea"/>
            <a:cs typeface="+mn-cs"/>
          </a:endParaRPr>
        </a:p>
        <a:p>
          <a:r>
            <a:rPr lang="ja-JP" altLang="en-US" sz="1100" b="0" i="0" u="none" strike="noStrike">
              <a:solidFill>
                <a:schemeClr val="tx1"/>
              </a:solidFill>
              <a:effectLst/>
              <a:latin typeface="+mn-lt"/>
              <a:ea typeface="+mn-ea"/>
              <a:cs typeface="+mn-cs"/>
            </a:rPr>
            <a:t>→本制度の支給対象であることが確認できるよう、費目（</a:t>
          </a:r>
          <a:r>
            <a:rPr lang="en-US" altLang="ja-JP" sz="1100" b="0" i="0" u="none" strike="noStrike">
              <a:solidFill>
                <a:schemeClr val="tx1"/>
              </a:solidFill>
              <a:effectLst/>
              <a:latin typeface="+mn-lt"/>
              <a:ea typeface="+mn-ea"/>
              <a:cs typeface="+mn-cs"/>
            </a:rPr>
            <a:t>Tuition</a:t>
          </a:r>
          <a:r>
            <a:rPr lang="ja-JP" altLang="en-US" sz="1100" b="0" i="0" u="none" strike="noStrike">
              <a:solidFill>
                <a:schemeClr val="tx1"/>
              </a:solidFill>
              <a:effectLst/>
              <a:latin typeface="+mn-lt"/>
              <a:ea typeface="+mn-ea"/>
              <a:cs typeface="+mn-cs"/>
            </a:rPr>
            <a:t>など）にハイライトし</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てください。費目が明記されていない書類は受理できません。</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endParaRPr lang="en-US" altLang="ja-JP" sz="1100" b="0" i="0" u="none" strike="noStrike">
            <a:solidFill>
              <a:schemeClr val="tx1"/>
            </a:solidFill>
            <a:effectLst/>
            <a:latin typeface="+mn-lt"/>
            <a:ea typeface="+mn-ea"/>
            <a:cs typeface="+mn-cs"/>
          </a:endParaRPr>
        </a:p>
        <a:p>
          <a:r>
            <a:rPr lang="ja-JP" altLang="en-US" sz="1100" b="0" i="0" u="none" strike="noStrike">
              <a:solidFill>
                <a:schemeClr val="tx1"/>
              </a:solidFill>
              <a:effectLst/>
              <a:latin typeface="+mn-lt"/>
              <a:ea typeface="+mn-ea"/>
              <a:cs typeface="+mn-cs"/>
            </a:rPr>
            <a:t>→留学先大学や他の団体から授業料を</a:t>
          </a:r>
          <a:r>
            <a:rPr lang="en-US" altLang="ja-JP" sz="1100" b="0" i="0" u="none" strike="noStrike">
              <a:solidFill>
                <a:schemeClr val="tx1"/>
              </a:solidFill>
              <a:effectLst/>
              <a:latin typeface="+mn-lt"/>
              <a:ea typeface="+mn-ea"/>
              <a:cs typeface="+mn-cs"/>
            </a:rPr>
            <a:t>(</a:t>
          </a:r>
          <a:r>
            <a:rPr lang="ja-JP" altLang="en-US" sz="1100" b="0" i="0" u="none" strike="noStrike">
              <a:solidFill>
                <a:schemeClr val="tx1"/>
              </a:solidFill>
              <a:effectLst/>
              <a:latin typeface="+mn-lt"/>
              <a:ea typeface="+mn-ea"/>
              <a:cs typeface="+mn-cs"/>
            </a:rPr>
            <a:t>一部</a:t>
          </a:r>
          <a:r>
            <a:rPr lang="en-US" altLang="ja-JP" sz="1100" b="0" i="0" u="none" strike="noStrike">
              <a:solidFill>
                <a:schemeClr val="tx1"/>
              </a:solidFill>
              <a:effectLst/>
              <a:latin typeface="+mn-lt"/>
              <a:ea typeface="+mn-ea"/>
              <a:cs typeface="+mn-cs"/>
            </a:rPr>
            <a:t>)</a:t>
          </a:r>
          <a:r>
            <a:rPr lang="ja-JP" altLang="en-US" sz="1100" b="0" i="0" u="none" strike="noStrike">
              <a:solidFill>
                <a:schemeClr val="tx1"/>
              </a:solidFill>
              <a:effectLst/>
              <a:latin typeface="+mn-lt"/>
              <a:ea typeface="+mn-ea"/>
              <a:cs typeface="+mn-cs"/>
            </a:rPr>
            <a:t>免除されていたり、奨学金などとして</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経済的支援を受けている場合は、その部分もハイライトしてください。</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endParaRPr lang="en-US" altLang="ja-JP" sz="1100" b="0" i="0" u="none" strike="noStrike">
            <a:solidFill>
              <a:schemeClr val="tx1"/>
            </a:solidFill>
            <a:effectLst/>
            <a:latin typeface="+mn-lt"/>
            <a:ea typeface="+mn-ea"/>
            <a:cs typeface="+mn-cs"/>
          </a:endParaRPr>
        </a:p>
        <a:p>
          <a:r>
            <a:rPr lang="ja-JP" altLang="en-US" sz="1100" b="0" i="0" u="none" strike="noStrike">
              <a:solidFill>
                <a:schemeClr val="tx1"/>
              </a:solidFill>
              <a:effectLst/>
              <a:latin typeface="+mn-lt"/>
              <a:ea typeface="+mn-ea"/>
              <a:cs typeface="+mn-cs"/>
            </a:rPr>
            <a:t>その全額を機構への授業料支給申請額から差し引かない場合は、詳細を</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様式</a:t>
          </a:r>
          <a:r>
            <a:rPr lang="en-US" altLang="ja-JP" sz="1100" b="0" i="0" u="none" strike="noStrike">
              <a:solidFill>
                <a:schemeClr val="tx1"/>
              </a:solidFill>
              <a:effectLst/>
              <a:latin typeface="+mn-lt"/>
              <a:ea typeface="+mn-ea"/>
              <a:cs typeface="+mn-cs"/>
            </a:rPr>
            <a:t>4-3【</a:t>
          </a:r>
          <a:r>
            <a:rPr lang="ja-JP" altLang="en-US" sz="1100" b="0" i="0" u="none" strike="noStrike">
              <a:solidFill>
                <a:schemeClr val="tx1"/>
              </a:solidFill>
              <a:effectLst/>
              <a:latin typeface="+mn-lt"/>
              <a:ea typeface="+mn-ea"/>
              <a:cs typeface="+mn-cs"/>
            </a:rPr>
            <a:t>機構以外からの奨学金等書類貼付用紙</a:t>
          </a:r>
          <a:r>
            <a:rPr lang="en-US" altLang="ja-JP" sz="1100" b="0" i="0" u="none" strike="noStrike">
              <a:solidFill>
                <a:schemeClr val="tx1"/>
              </a:solidFill>
              <a:effectLst/>
              <a:latin typeface="+mn-lt"/>
              <a:ea typeface="+mn-ea"/>
              <a:cs typeface="+mn-cs"/>
            </a:rPr>
            <a:t>】</a:t>
          </a:r>
          <a:r>
            <a:rPr lang="ja-JP" altLang="en-US" sz="1100" b="0" i="0" u="none" strike="noStrike">
              <a:solidFill>
                <a:schemeClr val="tx1"/>
              </a:solidFill>
              <a:effectLst/>
              <a:latin typeface="+mn-lt"/>
              <a:ea typeface="+mn-ea"/>
              <a:cs typeface="+mn-cs"/>
            </a:rPr>
            <a:t>に添付して提出してください。</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chemeClr val="tx1"/>
              </a:solidFill>
            </a:rPr>
            <a:t> </a:t>
          </a:r>
          <a:endParaRPr lang="en-US" altLang="ja-JP">
            <a:solidFill>
              <a:schemeClr val="tx1"/>
            </a:solidFill>
          </a:endParaRPr>
        </a:p>
        <a:p>
          <a:r>
            <a:rPr lang="ja-JP" altLang="en-US" sz="1100" b="1" i="0" u="none" strike="noStrike">
              <a:solidFill>
                <a:schemeClr val="tx1"/>
              </a:solidFill>
              <a:effectLst/>
              <a:latin typeface="+mn-lt"/>
              <a:ea typeface="+mn-ea"/>
              <a:cs typeface="+mn-cs"/>
            </a:rPr>
            <a:t>⑤ 留学先大学に支払った金額が機構への請求額と一致することがわかる。</a:t>
          </a:r>
          <a:r>
            <a:rPr lang="ja-JP" altLang="en-US" sz="1100" b="0" i="0" u="none" strike="noStrike">
              <a:solidFill>
                <a:schemeClr val="tx1"/>
              </a:solidFill>
              <a:effectLst/>
              <a:latin typeface="+mn-lt"/>
              <a:ea typeface="+mn-ea"/>
              <a:cs typeface="+mn-cs"/>
            </a:rPr>
            <a:t>　</a:t>
          </a:r>
          <a:r>
            <a:rPr lang="ja-JP" altLang="en-US">
              <a:solidFill>
                <a:schemeClr val="tx1"/>
              </a:solidFill>
            </a:rPr>
            <a:t> </a:t>
          </a:r>
          <a:r>
            <a:rPr lang="ja-JP" altLang="en-US" sz="1100" b="0" i="0" u="none" strike="noStrike">
              <a:solidFill>
                <a:schemeClr val="tx1"/>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r>
            <a:rPr lang="ja-JP" altLang="en-US">
              <a:solidFill>
                <a:srgbClr val="FF0000"/>
              </a:solidFill>
            </a:rPr>
            <a:t> </a:t>
          </a:r>
          <a:r>
            <a:rPr lang="ja-JP" altLang="en-US" sz="1100" b="0" i="0" u="none" strike="noStrike">
              <a:solidFill>
                <a:srgbClr val="FF0000"/>
              </a:solidFill>
              <a:effectLst/>
              <a:latin typeface="+mn-lt"/>
              <a:ea typeface="+mn-ea"/>
              <a:cs typeface="+mn-cs"/>
            </a:rPr>
            <a:t>      </a:t>
          </a:r>
          <a:endParaRPr lang="en-US" altLang="ja-JP" sz="1100" b="0" i="0" u="none" strike="noStrike">
            <a:solidFill>
              <a:srgbClr val="FF0000"/>
            </a:solidFill>
            <a:effectLst/>
            <a:latin typeface="+mn-lt"/>
            <a:ea typeface="+mn-ea"/>
            <a:cs typeface="+mn-cs"/>
          </a:endParaRPr>
        </a:p>
        <a:p>
          <a:r>
            <a:rPr lang="ja-JP" altLang="en-US" sz="1100" b="0" i="0" u="none" strike="noStrike">
              <a:solidFill>
                <a:srgbClr val="FF0000"/>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r>
            <a:rPr lang="ja-JP" altLang="en-US" sz="1100" b="0" i="0" u="none" strike="noStrike">
              <a:solidFill>
                <a:schemeClr val="dk1"/>
              </a:solidFill>
              <a:effectLst/>
              <a:latin typeface="+mn-lt"/>
              <a:ea typeface="+mn-ea"/>
              <a:cs typeface="+mn-cs"/>
            </a:rPr>
            <a:t>　</a:t>
          </a:r>
          <a:r>
            <a:rPr lang="ja-JP" altLang="en-US"/>
            <a:t> </a:t>
          </a:r>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A1:E34"/>
  <sheetViews>
    <sheetView zoomScaleNormal="100" workbookViewId="0"/>
  </sheetViews>
  <sheetFormatPr defaultRowHeight="24" customHeight="1"/>
  <cols>
    <col min="1" max="1" width="8.25" customWidth="1"/>
    <col min="2" max="2" width="14.5" customWidth="1"/>
    <col min="3" max="3" width="19.875" customWidth="1"/>
    <col min="4" max="4" width="20.25" customWidth="1"/>
    <col min="5" max="6" width="17.75" customWidth="1"/>
  </cols>
  <sheetData>
    <row r="1" spans="1:5" ht="24" customHeight="1">
      <c r="A1" s="90" t="s">
        <v>190</v>
      </c>
    </row>
    <row r="2" spans="1:5" ht="49.5" customHeight="1" thickBot="1">
      <c r="A2" s="155" t="s">
        <v>178</v>
      </c>
      <c r="B2" s="155"/>
      <c r="C2" s="155"/>
      <c r="D2" s="155"/>
      <c r="E2" s="155"/>
    </row>
    <row r="3" spans="1:5" ht="24" customHeight="1">
      <c r="A3" s="156"/>
      <c r="B3" s="158" t="s">
        <v>179</v>
      </c>
      <c r="C3" s="158" t="s">
        <v>180</v>
      </c>
      <c r="D3" s="158" t="s">
        <v>181</v>
      </c>
      <c r="E3" s="85" t="s">
        <v>182</v>
      </c>
    </row>
    <row r="4" spans="1:5" ht="24" customHeight="1" thickBot="1">
      <c r="A4" s="157"/>
      <c r="B4" s="159"/>
      <c r="C4" s="159"/>
      <c r="D4" s="159"/>
      <c r="E4" s="86" t="s">
        <v>183</v>
      </c>
    </row>
    <row r="5" spans="1:5" ht="24" customHeight="1" thickBot="1">
      <c r="A5" s="87">
        <v>1</v>
      </c>
      <c r="B5" s="88" t="s">
        <v>101</v>
      </c>
      <c r="C5" s="89" t="s">
        <v>103</v>
      </c>
      <c r="D5" s="89" t="s">
        <v>102</v>
      </c>
      <c r="E5" s="88">
        <v>108</v>
      </c>
    </row>
    <row r="6" spans="1:5" ht="24" customHeight="1" thickBot="1">
      <c r="A6" s="87">
        <v>2</v>
      </c>
      <c r="B6" s="88" t="s">
        <v>104</v>
      </c>
      <c r="C6" s="89" t="s">
        <v>105</v>
      </c>
      <c r="D6" s="89" t="s">
        <v>184</v>
      </c>
      <c r="E6" s="88">
        <v>121</v>
      </c>
    </row>
    <row r="7" spans="1:5" ht="24" customHeight="1" thickBot="1">
      <c r="A7" s="87">
        <v>3</v>
      </c>
      <c r="B7" s="88" t="s">
        <v>106</v>
      </c>
      <c r="C7" s="89" t="s">
        <v>107</v>
      </c>
      <c r="D7" s="89" t="s">
        <v>108</v>
      </c>
      <c r="E7" s="88">
        <v>11</v>
      </c>
    </row>
    <row r="8" spans="1:5" ht="24" customHeight="1" thickBot="1">
      <c r="A8" s="87">
        <v>4</v>
      </c>
      <c r="B8" s="88" t="s">
        <v>109</v>
      </c>
      <c r="C8" s="89" t="s">
        <v>110</v>
      </c>
      <c r="D8" s="89" t="s">
        <v>111</v>
      </c>
      <c r="E8" s="88">
        <v>22</v>
      </c>
    </row>
    <row r="9" spans="1:5" ht="24" customHeight="1" thickBot="1">
      <c r="A9" s="87">
        <v>5</v>
      </c>
      <c r="B9" s="88" t="s">
        <v>112</v>
      </c>
      <c r="C9" s="89" t="s">
        <v>113</v>
      </c>
      <c r="D9" s="89" t="s">
        <v>114</v>
      </c>
      <c r="E9" s="88">
        <v>1.46</v>
      </c>
    </row>
    <row r="10" spans="1:5" ht="24" customHeight="1" thickBot="1">
      <c r="A10" s="87">
        <v>6</v>
      </c>
      <c r="B10" s="88" t="s">
        <v>115</v>
      </c>
      <c r="C10" s="89" t="s">
        <v>116</v>
      </c>
      <c r="D10" s="89" t="s">
        <v>117</v>
      </c>
      <c r="E10" s="88">
        <v>80</v>
      </c>
    </row>
    <row r="11" spans="1:5" ht="24" customHeight="1" thickBot="1">
      <c r="A11" s="87">
        <v>7</v>
      </c>
      <c r="B11" s="88" t="s">
        <v>118</v>
      </c>
      <c r="C11" s="89" t="s">
        <v>119</v>
      </c>
      <c r="D11" s="89" t="s">
        <v>120</v>
      </c>
      <c r="E11" s="88">
        <v>5.07</v>
      </c>
    </row>
    <row r="12" spans="1:5" ht="24" customHeight="1" thickBot="1">
      <c r="A12" s="87">
        <v>8</v>
      </c>
      <c r="B12" s="88" t="s">
        <v>121</v>
      </c>
      <c r="C12" s="89" t="s">
        <v>123</v>
      </c>
      <c r="D12" s="89" t="s">
        <v>122</v>
      </c>
      <c r="E12" s="88">
        <v>31</v>
      </c>
    </row>
    <row r="13" spans="1:5" ht="24" customHeight="1" thickBot="1">
      <c r="A13" s="87">
        <v>9</v>
      </c>
      <c r="B13" s="88" t="s">
        <v>124</v>
      </c>
      <c r="C13" s="89" t="s">
        <v>126</v>
      </c>
      <c r="D13" s="89" t="s">
        <v>125</v>
      </c>
      <c r="E13" s="88">
        <v>137</v>
      </c>
    </row>
    <row r="14" spans="1:5" ht="24" customHeight="1" thickBot="1">
      <c r="A14" s="87">
        <v>10</v>
      </c>
      <c r="B14" s="88" t="s">
        <v>127</v>
      </c>
      <c r="C14" s="89" t="s">
        <v>185</v>
      </c>
      <c r="D14" s="89" t="s">
        <v>128</v>
      </c>
      <c r="E14" s="88">
        <v>15</v>
      </c>
    </row>
    <row r="15" spans="1:5" ht="24" customHeight="1" thickBot="1">
      <c r="A15" s="87">
        <v>11</v>
      </c>
      <c r="B15" s="88" t="s">
        <v>129</v>
      </c>
      <c r="C15" s="89" t="s">
        <v>130</v>
      </c>
      <c r="D15" s="89" t="s">
        <v>131</v>
      </c>
      <c r="E15" s="88">
        <v>113</v>
      </c>
    </row>
    <row r="16" spans="1:5" ht="24" customHeight="1" thickBot="1">
      <c r="A16" s="87">
        <v>12</v>
      </c>
      <c r="B16" s="88" t="s">
        <v>132</v>
      </c>
      <c r="C16" s="89" t="s">
        <v>133</v>
      </c>
      <c r="D16" s="89" t="s">
        <v>134</v>
      </c>
      <c r="E16" s="88">
        <v>1.61</v>
      </c>
    </row>
    <row r="17" spans="1:5" ht="24" customHeight="1" thickBot="1">
      <c r="A17" s="87">
        <v>13</v>
      </c>
      <c r="B17" s="88" t="s">
        <v>135</v>
      </c>
      <c r="C17" s="89" t="s">
        <v>136</v>
      </c>
      <c r="D17" s="89" t="s">
        <v>137</v>
      </c>
      <c r="E17" s="88">
        <v>9.0999999999999998E-2</v>
      </c>
    </row>
    <row r="18" spans="1:5" ht="24" customHeight="1" thickBot="1">
      <c r="A18" s="87">
        <v>14</v>
      </c>
      <c r="B18" s="88" t="s">
        <v>138</v>
      </c>
      <c r="C18" s="89" t="s">
        <v>139</v>
      </c>
      <c r="D18" s="89" t="s">
        <v>140</v>
      </c>
      <c r="E18" s="88">
        <v>73</v>
      </c>
    </row>
    <row r="19" spans="1:5" ht="24" customHeight="1" thickBot="1">
      <c r="A19" s="87">
        <v>15</v>
      </c>
      <c r="B19" s="88" t="s">
        <v>141</v>
      </c>
      <c r="C19" s="89" t="s">
        <v>142</v>
      </c>
      <c r="D19" s="89" t="s">
        <v>143</v>
      </c>
      <c r="E19" s="88">
        <v>11</v>
      </c>
    </row>
    <row r="20" spans="1:5" ht="24" customHeight="1" thickBot="1">
      <c r="A20" s="87">
        <v>16</v>
      </c>
      <c r="B20" s="88" t="s">
        <v>144</v>
      </c>
      <c r="C20" s="89" t="s">
        <v>145</v>
      </c>
      <c r="D20" s="89" t="s">
        <v>146</v>
      </c>
      <c r="E20" s="88">
        <v>16</v>
      </c>
    </row>
    <row r="21" spans="1:5" ht="24" customHeight="1" thickBot="1">
      <c r="A21" s="87">
        <v>17</v>
      </c>
      <c r="B21" s="88" t="s">
        <v>147</v>
      </c>
      <c r="C21" s="89" t="s">
        <v>186</v>
      </c>
      <c r="D21" s="89" t="s">
        <v>148</v>
      </c>
      <c r="E21" s="88">
        <v>14</v>
      </c>
    </row>
    <row r="22" spans="1:5" ht="24" customHeight="1" thickBot="1">
      <c r="A22" s="87">
        <v>18</v>
      </c>
      <c r="B22" s="88" t="s">
        <v>149</v>
      </c>
      <c r="C22" s="89" t="s">
        <v>226</v>
      </c>
      <c r="D22" s="89" t="s">
        <v>150</v>
      </c>
      <c r="E22" s="88">
        <v>26</v>
      </c>
    </row>
    <row r="23" spans="1:5" ht="24" customHeight="1" thickBot="1">
      <c r="A23" s="87">
        <v>19</v>
      </c>
      <c r="B23" s="88" t="s">
        <v>151</v>
      </c>
      <c r="C23" s="89" t="s">
        <v>152</v>
      </c>
      <c r="D23" s="89" t="s">
        <v>153</v>
      </c>
      <c r="E23" s="88">
        <v>1.03</v>
      </c>
    </row>
    <row r="24" spans="1:5" ht="24" customHeight="1" thickBot="1">
      <c r="A24" s="87">
        <v>20</v>
      </c>
      <c r="B24" s="88" t="s">
        <v>154</v>
      </c>
      <c r="C24" s="89" t="s">
        <v>156</v>
      </c>
      <c r="D24" s="89" t="s">
        <v>155</v>
      </c>
      <c r="E24" s="88">
        <v>31</v>
      </c>
    </row>
    <row r="25" spans="1:5" ht="24" customHeight="1" thickBot="1">
      <c r="A25" s="87">
        <v>21</v>
      </c>
      <c r="B25" s="88" t="s">
        <v>157</v>
      </c>
      <c r="C25" s="89" t="s">
        <v>158</v>
      </c>
      <c r="D25" s="89" t="s">
        <v>159</v>
      </c>
      <c r="E25" s="88">
        <v>27</v>
      </c>
    </row>
    <row r="26" spans="1:5" ht="24" customHeight="1" thickBot="1">
      <c r="A26" s="87">
        <v>22</v>
      </c>
      <c r="B26" s="88" t="s">
        <v>160</v>
      </c>
      <c r="C26" s="89" t="s">
        <v>161</v>
      </c>
      <c r="D26" s="89" t="s">
        <v>162</v>
      </c>
      <c r="E26" s="88">
        <v>4.6100000000000003</v>
      </c>
    </row>
    <row r="27" spans="1:5" ht="24" customHeight="1" thickBot="1">
      <c r="A27" s="87">
        <v>23</v>
      </c>
      <c r="B27" s="88" t="s">
        <v>163</v>
      </c>
      <c r="C27" s="89" t="s">
        <v>164</v>
      </c>
      <c r="D27" s="89" t="s">
        <v>165</v>
      </c>
      <c r="E27" s="88">
        <v>0.35</v>
      </c>
    </row>
    <row r="28" spans="1:5" ht="24" customHeight="1" thickBot="1">
      <c r="A28" s="87">
        <v>24</v>
      </c>
      <c r="B28" s="88" t="s">
        <v>166</v>
      </c>
      <c r="C28" s="89" t="s">
        <v>167</v>
      </c>
      <c r="D28" s="89" t="s">
        <v>168</v>
      </c>
      <c r="E28" s="88">
        <v>25</v>
      </c>
    </row>
    <row r="29" spans="1:5" ht="24" customHeight="1" thickBot="1">
      <c r="A29" s="87">
        <v>25</v>
      </c>
      <c r="B29" s="88" t="s">
        <v>169</v>
      </c>
      <c r="C29" s="89" t="s">
        <v>170</v>
      </c>
      <c r="D29" s="89" t="s">
        <v>171</v>
      </c>
      <c r="E29" s="88">
        <v>78</v>
      </c>
    </row>
    <row r="30" spans="1:5" ht="24" customHeight="1" thickBot="1">
      <c r="A30" s="87">
        <v>26</v>
      </c>
      <c r="B30" s="88" t="s">
        <v>172</v>
      </c>
      <c r="C30" s="89" t="s">
        <v>173</v>
      </c>
      <c r="D30" s="89" t="s">
        <v>174</v>
      </c>
      <c r="E30" s="88">
        <v>62</v>
      </c>
    </row>
    <row r="31" spans="1:5" ht="24" customHeight="1" thickBot="1">
      <c r="A31" s="87">
        <v>27</v>
      </c>
      <c r="B31" s="88" t="s">
        <v>175</v>
      </c>
      <c r="C31" s="89" t="s">
        <v>176</v>
      </c>
      <c r="D31" s="89" t="s">
        <v>177</v>
      </c>
      <c r="E31" s="88">
        <v>29</v>
      </c>
    </row>
    <row r="32" spans="1:5" ht="41.25" customHeight="1">
      <c r="A32" s="155" t="s">
        <v>187</v>
      </c>
      <c r="B32" s="155"/>
      <c r="C32" s="155"/>
      <c r="D32" s="155"/>
      <c r="E32" s="155"/>
    </row>
    <row r="33" spans="1:1" ht="24" customHeight="1">
      <c r="A33" s="84" t="s">
        <v>188</v>
      </c>
    </row>
    <row r="34" spans="1:1" ht="24" customHeight="1">
      <c r="A34" s="84" t="s">
        <v>189</v>
      </c>
    </row>
  </sheetData>
  <sheetProtection password="EE4A" sheet="1" objects="1" scenarios="1"/>
  <mergeCells count="6">
    <mergeCell ref="A2:E2"/>
    <mergeCell ref="A32:E32"/>
    <mergeCell ref="A3:A4"/>
    <mergeCell ref="B3:B4"/>
    <mergeCell ref="C3:C4"/>
    <mergeCell ref="D3:D4"/>
  </mergeCells>
  <phoneticPr fontId="5"/>
  <pageMargins left="0.7" right="0.7"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K139"/>
  <sheetViews>
    <sheetView showGridLines="0" tabSelected="1" defaultGridColor="0" view="pageBreakPreview" colorId="22" zoomScaleNormal="120" zoomScaleSheetLayoutView="100" workbookViewId="0">
      <selection sqref="A1:AF14"/>
    </sheetView>
  </sheetViews>
  <sheetFormatPr defaultRowHeight="12"/>
  <cols>
    <col min="1" max="14" width="2.625" style="4" customWidth="1"/>
    <col min="15" max="15" width="3.25" style="4" customWidth="1"/>
    <col min="16" max="31" width="2.625" style="4" customWidth="1"/>
    <col min="32" max="32" width="4.5" style="4" customWidth="1"/>
    <col min="33" max="16384" width="9" style="16"/>
  </cols>
  <sheetData>
    <row r="1" spans="1:32" ht="12.75" thickTop="1">
      <c r="A1" s="160" t="s">
        <v>242</v>
      </c>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2"/>
    </row>
    <row r="2" spans="1:32">
      <c r="A2" s="163"/>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5"/>
    </row>
    <row r="3" spans="1:32">
      <c r="A3" s="163"/>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5"/>
    </row>
    <row r="4" spans="1:32">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5"/>
    </row>
    <row r="5" spans="1:32">
      <c r="A5" s="163"/>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5"/>
    </row>
    <row r="6" spans="1:32">
      <c r="A6" s="163"/>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5"/>
    </row>
    <row r="7" spans="1:32">
      <c r="A7" s="163"/>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5"/>
    </row>
    <row r="8" spans="1:32">
      <c r="A8" s="163"/>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5"/>
    </row>
    <row r="9" spans="1:32">
      <c r="A9" s="163"/>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5"/>
    </row>
    <row r="10" spans="1:32">
      <c r="A10" s="163"/>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5"/>
    </row>
    <row r="11" spans="1:32">
      <c r="A11" s="163"/>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5"/>
    </row>
    <row r="12" spans="1:32">
      <c r="A12" s="163"/>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5"/>
    </row>
    <row r="13" spans="1:32">
      <c r="A13" s="163"/>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5"/>
    </row>
    <row r="14" spans="1:32" ht="12.75" thickBot="1">
      <c r="A14" s="166"/>
      <c r="B14" s="167"/>
      <c r="C14" s="167"/>
      <c r="D14" s="167"/>
      <c r="E14" s="167"/>
      <c r="F14" s="167"/>
      <c r="G14" s="167"/>
      <c r="H14" s="167"/>
      <c r="I14" s="167"/>
      <c r="J14" s="167"/>
      <c r="K14" s="167"/>
      <c r="L14" s="167"/>
      <c r="M14" s="167"/>
      <c r="N14" s="167"/>
      <c r="O14" s="167"/>
      <c r="P14" s="167"/>
      <c r="Q14" s="167"/>
      <c r="R14" s="167"/>
      <c r="S14" s="167"/>
      <c r="T14" s="167"/>
      <c r="U14" s="167"/>
      <c r="V14" s="167"/>
      <c r="W14" s="167"/>
      <c r="X14" s="167"/>
      <c r="Y14" s="167"/>
      <c r="Z14" s="167"/>
      <c r="AA14" s="167"/>
      <c r="AB14" s="167"/>
      <c r="AC14" s="167"/>
      <c r="AD14" s="167"/>
      <c r="AE14" s="167"/>
      <c r="AF14" s="168"/>
    </row>
    <row r="15" spans="1:32" ht="12.75" thickTop="1">
      <c r="A15" s="149"/>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row>
    <row r="16" spans="1:32">
      <c r="A16" s="12"/>
      <c r="B16" s="12"/>
      <c r="C16" s="12"/>
      <c r="D16" s="13"/>
      <c r="E16" s="13"/>
      <c r="F16" s="13"/>
      <c r="G16" s="13"/>
      <c r="H16" s="13"/>
      <c r="I16" s="13"/>
      <c r="J16" s="13"/>
      <c r="K16" s="13"/>
      <c r="L16" s="13"/>
      <c r="M16" s="13"/>
      <c r="N16" s="13"/>
      <c r="O16" s="13"/>
      <c r="P16" s="13"/>
      <c r="Q16" s="13"/>
      <c r="R16" s="13"/>
      <c r="S16" s="17"/>
      <c r="T16" s="13"/>
      <c r="U16" s="13"/>
      <c r="V16" s="13"/>
      <c r="W16" s="13"/>
      <c r="X16" s="13"/>
      <c r="Y16" s="13"/>
      <c r="Z16" s="13"/>
      <c r="AA16" s="13"/>
      <c r="AB16" s="13"/>
      <c r="AC16" s="14"/>
      <c r="AD16" s="15" t="s">
        <v>4</v>
      </c>
      <c r="AE16" s="14"/>
      <c r="AF16" s="13"/>
    </row>
    <row r="17" spans="1:32">
      <c r="A17" s="2" t="s">
        <v>6</v>
      </c>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row>
    <row r="18" spans="1:32">
      <c r="A18" s="13" t="s">
        <v>10</v>
      </c>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row>
    <row r="19" spans="1:32">
      <c r="A19" s="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row>
    <row r="20" spans="1:32">
      <c r="A20" s="2"/>
      <c r="B20" s="13"/>
      <c r="C20" s="13"/>
      <c r="D20" s="13"/>
      <c r="E20" s="13"/>
      <c r="F20" s="13"/>
      <c r="G20" s="13"/>
      <c r="H20" s="13"/>
      <c r="I20" s="13"/>
      <c r="J20" s="13"/>
      <c r="K20" s="13"/>
      <c r="L20" s="13"/>
      <c r="M20" s="13"/>
      <c r="N20" s="13"/>
      <c r="O20" s="13"/>
      <c r="P20" s="13"/>
      <c r="Q20" s="13"/>
      <c r="R20" s="13"/>
      <c r="S20" s="17"/>
      <c r="T20" s="17"/>
      <c r="U20" s="17"/>
      <c r="V20" s="18" t="s">
        <v>0</v>
      </c>
      <c r="W20" s="389" t="s">
        <v>210</v>
      </c>
      <c r="X20" s="389"/>
      <c r="Y20" s="389"/>
      <c r="Z20" s="389"/>
      <c r="AA20" s="389"/>
      <c r="AB20" s="389"/>
      <c r="AC20" s="389"/>
      <c r="AD20" s="389"/>
      <c r="AE20" s="389"/>
      <c r="AF20" s="389"/>
    </row>
    <row r="21" spans="1:32">
      <c r="A21" s="2"/>
      <c r="B21" s="13"/>
      <c r="C21" s="13"/>
      <c r="D21" s="13"/>
      <c r="E21" s="13"/>
      <c r="F21" s="13"/>
      <c r="G21" s="13"/>
      <c r="H21" s="13"/>
      <c r="I21" s="13"/>
      <c r="J21" s="13"/>
      <c r="K21" s="13"/>
      <c r="L21" s="13"/>
      <c r="M21" s="13"/>
      <c r="N21" s="13"/>
      <c r="O21" s="13"/>
      <c r="P21" s="13"/>
      <c r="Q21" s="13"/>
      <c r="R21" s="13"/>
      <c r="S21" s="19"/>
      <c r="T21" s="19"/>
      <c r="U21" s="19"/>
      <c r="V21" s="18" t="s">
        <v>11</v>
      </c>
      <c r="W21" s="390" t="s">
        <v>211</v>
      </c>
      <c r="X21" s="390"/>
      <c r="Y21" s="390"/>
      <c r="Z21" s="390"/>
      <c r="AA21" s="390"/>
      <c r="AB21" s="390"/>
      <c r="AC21" s="390"/>
      <c r="AD21" s="390"/>
      <c r="AE21" s="390"/>
      <c r="AF21" s="390"/>
    </row>
    <row r="22" spans="1:32">
      <c r="A22" s="13"/>
      <c r="B22" s="13"/>
      <c r="C22" s="13"/>
      <c r="D22" s="13"/>
      <c r="E22" s="13"/>
      <c r="F22" s="13"/>
      <c r="G22" s="13"/>
      <c r="H22" s="13"/>
      <c r="I22" s="13"/>
      <c r="J22" s="13"/>
      <c r="K22" s="13"/>
      <c r="L22" s="13"/>
      <c r="M22" s="13"/>
      <c r="N22" s="13"/>
      <c r="O22" s="13"/>
      <c r="P22" s="13"/>
      <c r="Q22" s="13"/>
      <c r="R22" s="13"/>
      <c r="S22" s="19"/>
      <c r="T22" s="19"/>
      <c r="U22" s="19"/>
      <c r="V22" s="18" t="s">
        <v>12</v>
      </c>
      <c r="W22" s="390" t="s">
        <v>13</v>
      </c>
      <c r="X22" s="390"/>
      <c r="Y22" s="390"/>
      <c r="Z22" s="390"/>
      <c r="AA22" s="390"/>
      <c r="AB22" s="390"/>
      <c r="AC22" s="390"/>
      <c r="AD22" s="390"/>
      <c r="AE22" s="390"/>
      <c r="AF22" s="390"/>
    </row>
    <row r="23" spans="1:32">
      <c r="A23" s="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row>
    <row r="24" spans="1:32">
      <c r="A24" s="391" t="s">
        <v>21</v>
      </c>
      <c r="B24" s="391"/>
      <c r="C24" s="391"/>
      <c r="D24" s="391"/>
      <c r="E24" s="391"/>
      <c r="F24" s="391"/>
      <c r="G24" s="391"/>
      <c r="H24" s="391"/>
      <c r="I24" s="391"/>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row>
    <row r="26" spans="1:32">
      <c r="A26" s="4" t="s">
        <v>14</v>
      </c>
    </row>
    <row r="27" spans="1:32">
      <c r="A27" s="5"/>
      <c r="B27" s="5"/>
      <c r="C27" s="5"/>
      <c r="D27" s="5"/>
      <c r="E27" s="5"/>
      <c r="F27" s="5"/>
      <c r="G27" s="5"/>
      <c r="H27" s="5"/>
      <c r="I27" s="5"/>
      <c r="J27" s="5"/>
      <c r="K27" s="5"/>
      <c r="L27" s="5"/>
      <c r="M27" s="5"/>
      <c r="N27" s="5"/>
      <c r="O27" s="5"/>
      <c r="P27" s="5"/>
      <c r="Q27" s="5"/>
      <c r="R27" s="5"/>
      <c r="S27" s="5"/>
      <c r="T27" s="5"/>
      <c r="U27" s="5"/>
      <c r="V27" s="5"/>
      <c r="W27" s="5"/>
      <c r="X27" s="5"/>
      <c r="Y27" s="5" t="s">
        <v>6</v>
      </c>
      <c r="Z27" s="5"/>
      <c r="AA27" s="5"/>
      <c r="AB27" s="5"/>
      <c r="AC27" s="5"/>
      <c r="AD27" s="5"/>
      <c r="AE27" s="5"/>
      <c r="AF27" s="5"/>
    </row>
    <row r="28" spans="1:32">
      <c r="A28" s="174" t="s">
        <v>15</v>
      </c>
      <c r="B28" s="174"/>
      <c r="C28" s="174"/>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row>
    <row r="29" spans="1:32">
      <c r="A29" s="141"/>
      <c r="B29" s="141"/>
      <c r="C29" s="141"/>
      <c r="D29" s="141"/>
      <c r="E29" s="141"/>
      <c r="F29" s="141"/>
      <c r="G29" s="141"/>
      <c r="H29" s="141"/>
      <c r="I29" s="141"/>
      <c r="J29" s="141"/>
      <c r="K29" s="141"/>
      <c r="L29" s="141"/>
      <c r="M29" s="141"/>
      <c r="N29" s="141"/>
      <c r="O29" s="141"/>
      <c r="P29" s="141"/>
      <c r="Q29" s="141"/>
      <c r="R29" s="141"/>
      <c r="S29" s="141"/>
      <c r="T29" s="141"/>
      <c r="U29" s="141"/>
      <c r="V29" s="141"/>
      <c r="W29" s="141"/>
      <c r="X29" s="141"/>
      <c r="Y29" s="141"/>
      <c r="Z29" s="141"/>
      <c r="AA29" s="141"/>
      <c r="AB29" s="141"/>
      <c r="AC29" s="141"/>
      <c r="AD29" s="141"/>
    </row>
    <row r="30" spans="1:32" s="74" customFormat="1" ht="23.25" customHeight="1">
      <c r="A30" s="73" t="s">
        <v>22</v>
      </c>
      <c r="B30" s="73"/>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row>
    <row r="31" spans="1:32" ht="15.75" customHeight="1">
      <c r="A31" s="385" t="s">
        <v>23</v>
      </c>
      <c r="B31" s="385"/>
      <c r="C31" s="385"/>
      <c r="D31" s="385"/>
      <c r="E31" s="385"/>
      <c r="F31" s="385"/>
      <c r="G31" s="385"/>
      <c r="H31" s="385"/>
      <c r="I31" s="385"/>
      <c r="J31" s="392">
        <v>2020</v>
      </c>
      <c r="K31" s="393"/>
      <c r="L31" s="393"/>
      <c r="M31" s="393"/>
      <c r="N31" s="143" t="s">
        <v>7</v>
      </c>
      <c r="O31" s="393">
        <v>9</v>
      </c>
      <c r="P31" s="393"/>
      <c r="Q31" s="143" t="s">
        <v>19</v>
      </c>
      <c r="R31" s="100"/>
      <c r="S31" s="100" t="s">
        <v>24</v>
      </c>
      <c r="T31" s="20"/>
      <c r="U31" s="20"/>
      <c r="V31" s="393">
        <v>2022</v>
      </c>
      <c r="W31" s="393"/>
      <c r="X31" s="393"/>
      <c r="Y31" s="393"/>
      <c r="Z31" s="143" t="s">
        <v>7</v>
      </c>
      <c r="AA31" s="393">
        <v>8</v>
      </c>
      <c r="AB31" s="393"/>
      <c r="AC31" s="143" t="s">
        <v>19</v>
      </c>
      <c r="AD31" s="378"/>
      <c r="AE31" s="378"/>
      <c r="AF31" s="21"/>
    </row>
    <row r="32" spans="1:32" ht="15.75" customHeight="1">
      <c r="A32" s="379" t="s">
        <v>16</v>
      </c>
      <c r="B32" s="380"/>
      <c r="C32" s="380"/>
      <c r="D32" s="380"/>
      <c r="E32" s="380"/>
      <c r="F32" s="380"/>
      <c r="G32" s="380"/>
      <c r="H32" s="380"/>
      <c r="I32" s="381"/>
      <c r="J32" s="382" t="s">
        <v>212</v>
      </c>
      <c r="K32" s="383"/>
      <c r="L32" s="383"/>
      <c r="M32" s="383"/>
      <c r="N32" s="383"/>
      <c r="O32" s="383"/>
      <c r="P32" s="383"/>
      <c r="Q32" s="383"/>
      <c r="R32" s="383"/>
      <c r="S32" s="383"/>
      <c r="T32" s="383"/>
      <c r="U32" s="383"/>
      <c r="V32" s="383"/>
      <c r="W32" s="383"/>
      <c r="X32" s="383"/>
      <c r="Y32" s="383"/>
      <c r="Z32" s="383"/>
      <c r="AA32" s="383"/>
      <c r="AB32" s="383"/>
      <c r="AC32" s="383"/>
      <c r="AD32" s="383"/>
      <c r="AE32" s="383"/>
      <c r="AF32" s="384"/>
    </row>
    <row r="33" spans="1:32" ht="15.75" customHeight="1">
      <c r="A33" s="385" t="s">
        <v>17</v>
      </c>
      <c r="B33" s="385"/>
      <c r="C33" s="385"/>
      <c r="D33" s="385"/>
      <c r="E33" s="385"/>
      <c r="F33" s="385"/>
      <c r="G33" s="385"/>
      <c r="H33" s="385"/>
      <c r="I33" s="385"/>
      <c r="J33" s="386" t="s">
        <v>208</v>
      </c>
      <c r="K33" s="387"/>
      <c r="L33" s="387"/>
      <c r="M33" s="387"/>
      <c r="N33" s="387"/>
      <c r="O33" s="387"/>
      <c r="P33" s="387"/>
      <c r="Q33" s="387"/>
      <c r="R33" s="387"/>
      <c r="S33" s="387"/>
      <c r="T33" s="387"/>
      <c r="U33" s="388"/>
      <c r="V33" s="385" t="s">
        <v>18</v>
      </c>
      <c r="W33" s="385"/>
      <c r="X33" s="385"/>
      <c r="Y33" s="382" t="s">
        <v>209</v>
      </c>
      <c r="Z33" s="383"/>
      <c r="AA33" s="383"/>
      <c r="AB33" s="383"/>
      <c r="AC33" s="383"/>
      <c r="AD33" s="383"/>
      <c r="AE33" s="383"/>
      <c r="AF33" s="384"/>
    </row>
    <row r="34" spans="1:32">
      <c r="A34" s="6"/>
      <c r="E34" s="6"/>
      <c r="F34" s="6"/>
    </row>
    <row r="35" spans="1:32" s="74" customFormat="1" ht="23.25" customHeight="1">
      <c r="A35" s="73" t="s">
        <v>216</v>
      </c>
      <c r="B35" s="73"/>
      <c r="C35" s="73"/>
      <c r="D35" s="73"/>
      <c r="E35" s="73"/>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row>
    <row r="36" spans="1:32">
      <c r="A36" s="372" t="s">
        <v>36</v>
      </c>
      <c r="B36" s="373"/>
      <c r="C36" s="374"/>
      <c r="D36" s="372" t="s">
        <v>37</v>
      </c>
      <c r="E36" s="373"/>
      <c r="F36" s="374"/>
      <c r="G36" s="372" t="s">
        <v>38</v>
      </c>
      <c r="H36" s="373"/>
      <c r="I36" s="373"/>
      <c r="J36" s="373"/>
      <c r="K36" s="373"/>
      <c r="L36" s="374"/>
      <c r="M36" s="375" t="s">
        <v>39</v>
      </c>
      <c r="N36" s="376"/>
      <c r="O36" s="377"/>
      <c r="P36" s="375" t="s">
        <v>99</v>
      </c>
      <c r="Q36" s="376"/>
      <c r="R36" s="376"/>
      <c r="S36" s="376"/>
      <c r="T36" s="377"/>
      <c r="U36" s="372" t="s">
        <v>40</v>
      </c>
      <c r="V36" s="373"/>
      <c r="W36" s="373"/>
      <c r="X36" s="373"/>
      <c r="Y36" s="373"/>
      <c r="Z36" s="373"/>
      <c r="AA36" s="7"/>
      <c r="AB36" s="7"/>
      <c r="AC36" s="7"/>
      <c r="AD36" s="7"/>
      <c r="AE36" s="7"/>
      <c r="AF36" s="8"/>
    </row>
    <row r="37" spans="1:32" ht="15.75" customHeight="1">
      <c r="A37" s="362" t="s">
        <v>97</v>
      </c>
      <c r="B37" s="363"/>
      <c r="C37" s="364"/>
      <c r="D37" s="101">
        <v>1</v>
      </c>
      <c r="E37" s="304" t="s">
        <v>26</v>
      </c>
      <c r="F37" s="306"/>
      <c r="G37" s="304">
        <v>2021</v>
      </c>
      <c r="H37" s="305"/>
      <c r="I37" s="306"/>
      <c r="J37" s="102" t="s">
        <v>7</v>
      </c>
      <c r="K37" s="24">
        <v>4</v>
      </c>
      <c r="L37" s="102" t="s">
        <v>25</v>
      </c>
      <c r="M37" s="371" t="s">
        <v>206</v>
      </c>
      <c r="N37" s="371"/>
      <c r="O37" s="371"/>
      <c r="P37" s="359" t="s">
        <v>204</v>
      </c>
      <c r="Q37" s="360"/>
      <c r="R37" s="360"/>
      <c r="S37" s="360"/>
      <c r="T37" s="361"/>
      <c r="U37" s="347">
        <v>190070</v>
      </c>
      <c r="V37" s="348"/>
      <c r="W37" s="348"/>
      <c r="X37" s="348"/>
      <c r="Y37" s="348"/>
      <c r="Z37" s="348"/>
      <c r="AA37" s="22" t="s">
        <v>20</v>
      </c>
      <c r="AB37" s="339">
        <f>IF(M37="支給",U37*1,IF(M37="返納",U37*-1,""))</f>
        <v>190070</v>
      </c>
      <c r="AC37" s="340"/>
      <c r="AD37" s="340"/>
      <c r="AE37" s="341"/>
      <c r="AF37" s="22" t="s">
        <v>20</v>
      </c>
    </row>
    <row r="38" spans="1:32" ht="15.75" customHeight="1">
      <c r="A38" s="365"/>
      <c r="B38" s="366"/>
      <c r="C38" s="367"/>
      <c r="D38" s="23">
        <v>2</v>
      </c>
      <c r="E38" s="304" t="s">
        <v>26</v>
      </c>
      <c r="F38" s="306"/>
      <c r="G38" s="239">
        <v>2021</v>
      </c>
      <c r="H38" s="240"/>
      <c r="I38" s="358"/>
      <c r="J38" s="102" t="s">
        <v>7</v>
      </c>
      <c r="K38" s="24">
        <v>8</v>
      </c>
      <c r="L38" s="102" t="s">
        <v>25</v>
      </c>
      <c r="M38" s="345" t="s">
        <v>205</v>
      </c>
      <c r="N38" s="345"/>
      <c r="O38" s="345"/>
      <c r="P38" s="359" t="s">
        <v>207</v>
      </c>
      <c r="Q38" s="360"/>
      <c r="R38" s="360"/>
      <c r="S38" s="360"/>
      <c r="T38" s="361"/>
      <c r="U38" s="347">
        <v>25000</v>
      </c>
      <c r="V38" s="348"/>
      <c r="W38" s="348"/>
      <c r="X38" s="348"/>
      <c r="Y38" s="348"/>
      <c r="Z38" s="348"/>
      <c r="AA38" s="22" t="s">
        <v>20</v>
      </c>
      <c r="AB38" s="339">
        <f t="shared" ref="AB38:AB42" si="0">IF(M38="支給",U38*1,IF(M38="返納",U38*-1,""))</f>
        <v>-25000</v>
      </c>
      <c r="AC38" s="340"/>
      <c r="AD38" s="340"/>
      <c r="AE38" s="341"/>
      <c r="AF38" s="22" t="s">
        <v>20</v>
      </c>
    </row>
    <row r="39" spans="1:32" ht="15.75" customHeight="1">
      <c r="A39" s="365"/>
      <c r="B39" s="366"/>
      <c r="C39" s="367"/>
      <c r="D39" s="23">
        <v>3</v>
      </c>
      <c r="E39" s="304" t="s">
        <v>26</v>
      </c>
      <c r="F39" s="306"/>
      <c r="G39" s="239">
        <v>2021</v>
      </c>
      <c r="H39" s="240"/>
      <c r="I39" s="358"/>
      <c r="J39" s="102" t="s">
        <v>7</v>
      </c>
      <c r="K39" s="24">
        <v>8</v>
      </c>
      <c r="L39" s="102" t="s">
        <v>25</v>
      </c>
      <c r="M39" s="345" t="s">
        <v>205</v>
      </c>
      <c r="N39" s="345"/>
      <c r="O39" s="345"/>
      <c r="P39" s="359" t="s">
        <v>204</v>
      </c>
      <c r="Q39" s="360"/>
      <c r="R39" s="360"/>
      <c r="S39" s="360"/>
      <c r="T39" s="361"/>
      <c r="U39" s="347">
        <v>25000</v>
      </c>
      <c r="V39" s="348"/>
      <c r="W39" s="348"/>
      <c r="X39" s="348"/>
      <c r="Y39" s="348"/>
      <c r="Z39" s="348"/>
      <c r="AA39" s="22" t="s">
        <v>20</v>
      </c>
      <c r="AB39" s="339">
        <f t="shared" si="0"/>
        <v>-25000</v>
      </c>
      <c r="AC39" s="340"/>
      <c r="AD39" s="340"/>
      <c r="AE39" s="341"/>
      <c r="AF39" s="22" t="s">
        <v>20</v>
      </c>
    </row>
    <row r="40" spans="1:32" ht="15.75" customHeight="1">
      <c r="A40" s="365"/>
      <c r="B40" s="366"/>
      <c r="C40" s="367"/>
      <c r="D40" s="23"/>
      <c r="E40" s="304" t="s">
        <v>26</v>
      </c>
      <c r="F40" s="306"/>
      <c r="G40" s="239"/>
      <c r="H40" s="240"/>
      <c r="I40" s="358"/>
      <c r="J40" s="102" t="s">
        <v>7</v>
      </c>
      <c r="K40" s="24"/>
      <c r="L40" s="102" t="s">
        <v>25</v>
      </c>
      <c r="M40" s="345"/>
      <c r="N40" s="345"/>
      <c r="O40" s="345"/>
      <c r="P40" s="359"/>
      <c r="Q40" s="360"/>
      <c r="R40" s="360"/>
      <c r="S40" s="360"/>
      <c r="T40" s="361"/>
      <c r="U40" s="347"/>
      <c r="V40" s="348"/>
      <c r="W40" s="348"/>
      <c r="X40" s="348"/>
      <c r="Y40" s="348"/>
      <c r="Z40" s="348"/>
      <c r="AA40" s="22" t="s">
        <v>20</v>
      </c>
      <c r="AB40" s="339" t="str">
        <f t="shared" si="0"/>
        <v/>
      </c>
      <c r="AC40" s="340"/>
      <c r="AD40" s="340"/>
      <c r="AE40" s="341"/>
      <c r="AF40" s="22" t="s">
        <v>20</v>
      </c>
    </row>
    <row r="41" spans="1:32" ht="15.75" customHeight="1">
      <c r="A41" s="365"/>
      <c r="B41" s="366"/>
      <c r="C41" s="367"/>
      <c r="D41" s="23"/>
      <c r="E41" s="304" t="s">
        <v>26</v>
      </c>
      <c r="F41" s="306"/>
      <c r="G41" s="239"/>
      <c r="H41" s="240"/>
      <c r="I41" s="358"/>
      <c r="J41" s="102" t="s">
        <v>7</v>
      </c>
      <c r="K41" s="24"/>
      <c r="L41" s="102" t="s">
        <v>25</v>
      </c>
      <c r="M41" s="345"/>
      <c r="N41" s="345"/>
      <c r="O41" s="345"/>
      <c r="P41" s="359"/>
      <c r="Q41" s="360"/>
      <c r="R41" s="360"/>
      <c r="S41" s="360"/>
      <c r="T41" s="361"/>
      <c r="U41" s="347"/>
      <c r="V41" s="348"/>
      <c r="W41" s="348"/>
      <c r="X41" s="348"/>
      <c r="Y41" s="348"/>
      <c r="Z41" s="348"/>
      <c r="AA41" s="22" t="s">
        <v>20</v>
      </c>
      <c r="AB41" s="339" t="str">
        <f t="shared" si="0"/>
        <v/>
      </c>
      <c r="AC41" s="340"/>
      <c r="AD41" s="340"/>
      <c r="AE41" s="341"/>
      <c r="AF41" s="22" t="s">
        <v>20</v>
      </c>
    </row>
    <row r="42" spans="1:32" ht="15.75" customHeight="1">
      <c r="A42" s="368"/>
      <c r="B42" s="369"/>
      <c r="C42" s="370"/>
      <c r="D42" s="23"/>
      <c r="E42" s="304" t="s">
        <v>26</v>
      </c>
      <c r="F42" s="306"/>
      <c r="G42" s="239"/>
      <c r="H42" s="240"/>
      <c r="I42" s="358"/>
      <c r="J42" s="102" t="s">
        <v>7</v>
      </c>
      <c r="K42" s="24"/>
      <c r="L42" s="102" t="s">
        <v>25</v>
      </c>
      <c r="M42" s="345"/>
      <c r="N42" s="345"/>
      <c r="O42" s="345"/>
      <c r="P42" s="359"/>
      <c r="Q42" s="360"/>
      <c r="R42" s="360"/>
      <c r="S42" s="360"/>
      <c r="T42" s="361"/>
      <c r="U42" s="347"/>
      <c r="V42" s="348"/>
      <c r="W42" s="348"/>
      <c r="X42" s="348"/>
      <c r="Y42" s="348"/>
      <c r="Z42" s="348"/>
      <c r="AA42" s="22" t="s">
        <v>20</v>
      </c>
      <c r="AB42" s="339" t="str">
        <f t="shared" si="0"/>
        <v/>
      </c>
      <c r="AC42" s="340"/>
      <c r="AD42" s="340"/>
      <c r="AE42" s="341"/>
      <c r="AF42" s="22" t="s">
        <v>20</v>
      </c>
    </row>
    <row r="43" spans="1:32" ht="15.75" customHeight="1">
      <c r="A43" s="25"/>
      <c r="B43" s="26"/>
      <c r="C43" s="26"/>
      <c r="D43" s="26" t="s">
        <v>29</v>
      </c>
      <c r="E43" s="26"/>
      <c r="F43" s="26"/>
      <c r="G43" s="26" t="s">
        <v>27</v>
      </c>
      <c r="H43" s="26" t="s">
        <v>31</v>
      </c>
      <c r="I43" s="26"/>
      <c r="J43" s="26"/>
      <c r="K43" s="26"/>
      <c r="L43" s="26"/>
      <c r="M43" s="26" t="s">
        <v>28</v>
      </c>
      <c r="N43" s="26"/>
      <c r="O43" s="26"/>
      <c r="P43" s="26"/>
      <c r="Q43" s="26"/>
      <c r="R43" s="26"/>
      <c r="S43" s="26"/>
      <c r="T43" s="26"/>
      <c r="U43" s="26"/>
      <c r="V43" s="26"/>
      <c r="W43" s="26"/>
      <c r="X43" s="26"/>
      <c r="Y43" s="26"/>
      <c r="Z43" s="26"/>
      <c r="AA43" s="27"/>
      <c r="AB43" s="339">
        <f ca="1">SUMIF(P37:T42,H43,AB37:AE42)</f>
        <v>-25000</v>
      </c>
      <c r="AC43" s="340"/>
      <c r="AD43" s="340"/>
      <c r="AE43" s="341"/>
      <c r="AF43" s="22" t="s">
        <v>20</v>
      </c>
    </row>
    <row r="44" spans="1:32" ht="15.75" customHeight="1">
      <c r="A44" s="25"/>
      <c r="B44" s="26"/>
      <c r="C44" s="26"/>
      <c r="D44" s="26" t="s">
        <v>30</v>
      </c>
      <c r="E44" s="26"/>
      <c r="F44" s="26"/>
      <c r="G44" s="26" t="s">
        <v>27</v>
      </c>
      <c r="H44" s="26" t="s">
        <v>32</v>
      </c>
      <c r="I44" s="26"/>
      <c r="J44" s="26"/>
      <c r="K44" s="26"/>
      <c r="L44" s="26"/>
      <c r="M44" s="26" t="s">
        <v>28</v>
      </c>
      <c r="N44" s="26"/>
      <c r="O44" s="26"/>
      <c r="P44" s="26"/>
      <c r="Q44" s="26"/>
      <c r="R44" s="26"/>
      <c r="S44" s="26"/>
      <c r="T44" s="26"/>
      <c r="U44" s="26"/>
      <c r="V44" s="26"/>
      <c r="W44" s="26"/>
      <c r="X44" s="26"/>
      <c r="Y44" s="26"/>
      <c r="Z44" s="26"/>
      <c r="AA44" s="27"/>
      <c r="AB44" s="339">
        <f ca="1">SUMIF(P37:T42,H44,AB37:AE42)+SUMIF(P37:T42,"",AB37:AE42)</f>
        <v>165070</v>
      </c>
      <c r="AC44" s="340"/>
      <c r="AD44" s="340"/>
      <c r="AE44" s="341"/>
      <c r="AF44" s="22" t="s">
        <v>20</v>
      </c>
    </row>
    <row r="45" spans="1:32" ht="15.75" customHeight="1">
      <c r="A45" s="349" t="s">
        <v>98</v>
      </c>
      <c r="B45" s="350"/>
      <c r="C45" s="351"/>
      <c r="D45" s="101">
        <v>1</v>
      </c>
      <c r="E45" s="304" t="s">
        <v>26</v>
      </c>
      <c r="F45" s="306"/>
      <c r="G45" s="342"/>
      <c r="H45" s="343"/>
      <c r="I45" s="344"/>
      <c r="J45" s="102" t="s">
        <v>7</v>
      </c>
      <c r="K45" s="24"/>
      <c r="L45" s="102" t="s">
        <v>25</v>
      </c>
      <c r="M45" s="345"/>
      <c r="N45" s="345"/>
      <c r="O45" s="345"/>
      <c r="P45" s="346"/>
      <c r="Q45" s="346"/>
      <c r="R45" s="346"/>
      <c r="S45" s="346"/>
      <c r="T45" s="346"/>
      <c r="U45" s="347"/>
      <c r="V45" s="348"/>
      <c r="W45" s="348"/>
      <c r="X45" s="348"/>
      <c r="Y45" s="348"/>
      <c r="Z45" s="348"/>
      <c r="AA45" s="22" t="s">
        <v>20</v>
      </c>
      <c r="AB45" s="339" t="str">
        <f t="shared" ref="AB45:AB48" si="1">IF(M45="支給",U45*1,IF(M45="返納",U45*-1,""))</f>
        <v/>
      </c>
      <c r="AC45" s="340"/>
      <c r="AD45" s="340"/>
      <c r="AE45" s="341"/>
      <c r="AF45" s="22" t="s">
        <v>20</v>
      </c>
    </row>
    <row r="46" spans="1:32" ht="15.75" customHeight="1">
      <c r="A46" s="352"/>
      <c r="B46" s="353"/>
      <c r="C46" s="354"/>
      <c r="D46" s="23"/>
      <c r="E46" s="304" t="s">
        <v>26</v>
      </c>
      <c r="F46" s="306"/>
      <c r="G46" s="342"/>
      <c r="H46" s="343"/>
      <c r="I46" s="344"/>
      <c r="J46" s="102" t="s">
        <v>7</v>
      </c>
      <c r="K46" s="24"/>
      <c r="L46" s="102" t="s">
        <v>25</v>
      </c>
      <c r="M46" s="345"/>
      <c r="N46" s="345"/>
      <c r="O46" s="345"/>
      <c r="P46" s="346"/>
      <c r="Q46" s="346"/>
      <c r="R46" s="346"/>
      <c r="S46" s="346"/>
      <c r="T46" s="346"/>
      <c r="U46" s="347"/>
      <c r="V46" s="348"/>
      <c r="W46" s="348"/>
      <c r="X46" s="348"/>
      <c r="Y46" s="348"/>
      <c r="Z46" s="348"/>
      <c r="AA46" s="22" t="s">
        <v>20</v>
      </c>
      <c r="AB46" s="339" t="str">
        <f t="shared" si="1"/>
        <v/>
      </c>
      <c r="AC46" s="340"/>
      <c r="AD46" s="340"/>
      <c r="AE46" s="341"/>
      <c r="AF46" s="22" t="s">
        <v>20</v>
      </c>
    </row>
    <row r="47" spans="1:32" ht="15.75" customHeight="1">
      <c r="A47" s="352"/>
      <c r="B47" s="353"/>
      <c r="C47" s="354"/>
      <c r="D47" s="23"/>
      <c r="E47" s="304" t="s">
        <v>26</v>
      </c>
      <c r="F47" s="306"/>
      <c r="G47" s="342"/>
      <c r="H47" s="343"/>
      <c r="I47" s="344"/>
      <c r="J47" s="102" t="s">
        <v>7</v>
      </c>
      <c r="K47" s="24"/>
      <c r="L47" s="102" t="s">
        <v>25</v>
      </c>
      <c r="M47" s="345"/>
      <c r="N47" s="345"/>
      <c r="O47" s="345"/>
      <c r="P47" s="346"/>
      <c r="Q47" s="346"/>
      <c r="R47" s="346"/>
      <c r="S47" s="346"/>
      <c r="T47" s="346"/>
      <c r="U47" s="347"/>
      <c r="V47" s="348"/>
      <c r="W47" s="348"/>
      <c r="X47" s="348"/>
      <c r="Y47" s="348"/>
      <c r="Z47" s="348"/>
      <c r="AA47" s="22" t="s">
        <v>20</v>
      </c>
      <c r="AB47" s="339" t="str">
        <f t="shared" si="1"/>
        <v/>
      </c>
      <c r="AC47" s="340"/>
      <c r="AD47" s="340"/>
      <c r="AE47" s="341"/>
      <c r="AF47" s="22" t="s">
        <v>20</v>
      </c>
    </row>
    <row r="48" spans="1:32" ht="15.75" customHeight="1">
      <c r="A48" s="355"/>
      <c r="B48" s="356"/>
      <c r="C48" s="357"/>
      <c r="D48" s="23"/>
      <c r="E48" s="304" t="s">
        <v>26</v>
      </c>
      <c r="F48" s="306"/>
      <c r="G48" s="342"/>
      <c r="H48" s="343"/>
      <c r="I48" s="344"/>
      <c r="J48" s="102" t="s">
        <v>7</v>
      </c>
      <c r="K48" s="24"/>
      <c r="L48" s="102" t="s">
        <v>25</v>
      </c>
      <c r="M48" s="345"/>
      <c r="N48" s="345"/>
      <c r="O48" s="345"/>
      <c r="P48" s="346"/>
      <c r="Q48" s="346"/>
      <c r="R48" s="346"/>
      <c r="S48" s="346"/>
      <c r="T48" s="346"/>
      <c r="U48" s="347"/>
      <c r="V48" s="348"/>
      <c r="W48" s="348"/>
      <c r="X48" s="348"/>
      <c r="Y48" s="348"/>
      <c r="Z48" s="348"/>
      <c r="AA48" s="22" t="s">
        <v>20</v>
      </c>
      <c r="AB48" s="339" t="str">
        <f t="shared" si="1"/>
        <v/>
      </c>
      <c r="AC48" s="340"/>
      <c r="AD48" s="340"/>
      <c r="AE48" s="341"/>
      <c r="AF48" s="22" t="s">
        <v>20</v>
      </c>
    </row>
    <row r="49" spans="1:33" ht="15.75" customHeight="1" thickBot="1">
      <c r="A49" s="25"/>
      <c r="B49" s="26"/>
      <c r="C49" s="26"/>
      <c r="D49" s="26" t="s">
        <v>33</v>
      </c>
      <c r="E49" s="26"/>
      <c r="F49" s="26"/>
      <c r="G49" s="26" t="s">
        <v>27</v>
      </c>
      <c r="H49" s="26" t="s">
        <v>32</v>
      </c>
      <c r="I49" s="26"/>
      <c r="J49" s="26"/>
      <c r="K49" s="26"/>
      <c r="L49" s="26"/>
      <c r="M49" s="26" t="s">
        <v>28</v>
      </c>
      <c r="N49" s="26"/>
      <c r="O49" s="26"/>
      <c r="P49" s="26"/>
      <c r="Q49" s="26"/>
      <c r="R49" s="26"/>
      <c r="S49" s="26"/>
      <c r="T49" s="26"/>
      <c r="U49" s="26"/>
      <c r="V49" s="26"/>
      <c r="W49" s="26"/>
      <c r="X49" s="26"/>
      <c r="Y49" s="26"/>
      <c r="Z49" s="26"/>
      <c r="AA49" s="27"/>
      <c r="AB49" s="323">
        <f>SUM(AB45:AE48)</f>
        <v>0</v>
      </c>
      <c r="AC49" s="324"/>
      <c r="AD49" s="324"/>
      <c r="AE49" s="325"/>
      <c r="AF49" s="28" t="s">
        <v>20</v>
      </c>
    </row>
    <row r="50" spans="1:33" ht="15.75" customHeight="1" thickTop="1">
      <c r="A50" s="29" t="s">
        <v>253</v>
      </c>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1"/>
      <c r="AB50" s="326">
        <f ca="1">AB44+AB49</f>
        <v>165070</v>
      </c>
      <c r="AC50" s="327"/>
      <c r="AD50" s="327"/>
      <c r="AE50" s="328"/>
      <c r="AF50" s="32" t="s">
        <v>20</v>
      </c>
    </row>
    <row r="51" spans="1:33" ht="15.75" customHeight="1">
      <c r="A51" s="152" t="s">
        <v>254</v>
      </c>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4"/>
      <c r="AB51" s="329">
        <v>2500000</v>
      </c>
      <c r="AC51" s="330"/>
      <c r="AD51" s="330"/>
      <c r="AE51" s="331"/>
      <c r="AF51" s="28" t="s">
        <v>20</v>
      </c>
    </row>
    <row r="52" spans="1:33" ht="15.75" customHeight="1">
      <c r="A52" s="169" t="s">
        <v>255</v>
      </c>
      <c r="B52" s="170"/>
      <c r="C52" s="170"/>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1"/>
      <c r="AB52" s="332">
        <f ca="1">AB51-AB50</f>
        <v>2334930</v>
      </c>
      <c r="AC52" s="333"/>
      <c r="AD52" s="333"/>
      <c r="AE52" s="334"/>
      <c r="AF52" s="33" t="s">
        <v>20</v>
      </c>
    </row>
    <row r="54" spans="1:33">
      <c r="A54" s="47" t="s">
        <v>34</v>
      </c>
      <c r="B54" s="48"/>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row>
    <row r="55" spans="1:33">
      <c r="A55" s="47" t="s">
        <v>69</v>
      </c>
      <c r="B55" s="48"/>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row>
    <row r="56" spans="1:33">
      <c r="A56" s="9"/>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row>
    <row r="57" spans="1:33" s="74" customFormat="1" ht="23.25" customHeight="1">
      <c r="A57" s="73" t="s">
        <v>35</v>
      </c>
      <c r="B57" s="73"/>
      <c r="C57" s="73"/>
      <c r="D57" s="73"/>
      <c r="E57" s="73"/>
      <c r="F57" s="73"/>
      <c r="G57" s="73"/>
      <c r="H57" s="73"/>
      <c r="I57" s="73"/>
      <c r="J57" s="73"/>
      <c r="K57" s="73"/>
      <c r="L57" s="73"/>
      <c r="M57" s="73"/>
      <c r="N57" s="73"/>
      <c r="O57" s="73"/>
      <c r="P57" s="73"/>
      <c r="Q57" s="73"/>
      <c r="R57" s="73"/>
      <c r="S57" s="73"/>
      <c r="T57" s="73"/>
      <c r="U57" s="73"/>
      <c r="V57" s="73"/>
      <c r="W57" s="73"/>
      <c r="X57" s="73"/>
      <c r="Y57" s="73"/>
      <c r="Z57" s="73"/>
      <c r="AA57" s="73"/>
      <c r="AB57" s="73"/>
      <c r="AC57" s="73"/>
      <c r="AD57" s="73"/>
      <c r="AE57" s="73"/>
      <c r="AF57" s="73"/>
    </row>
    <row r="58" spans="1:33" s="97" customFormat="1" ht="12" customHeight="1">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c r="AA58" s="96"/>
      <c r="AB58" s="96"/>
      <c r="AC58" s="96"/>
      <c r="AD58" s="96"/>
      <c r="AE58" s="96"/>
      <c r="AF58" s="96"/>
    </row>
    <row r="59" spans="1:33" s="74" customFormat="1" ht="18.75" customHeight="1">
      <c r="A59" s="103" t="s">
        <v>92</v>
      </c>
      <c r="B59" s="104"/>
      <c r="C59" s="104"/>
      <c r="D59" s="104"/>
      <c r="E59" s="104"/>
      <c r="F59" s="104"/>
      <c r="G59" s="104"/>
      <c r="H59" s="104"/>
      <c r="I59" s="104"/>
      <c r="J59" s="104"/>
      <c r="K59" s="104"/>
      <c r="L59" s="104"/>
      <c r="M59" s="104"/>
      <c r="N59" s="104"/>
      <c r="O59" s="104"/>
      <c r="P59" s="335" t="s">
        <v>213</v>
      </c>
      <c r="Q59" s="335"/>
      <c r="R59" s="335"/>
      <c r="S59" s="148" t="s">
        <v>235</v>
      </c>
      <c r="T59" s="146"/>
      <c r="U59" s="146"/>
      <c r="V59" s="146"/>
      <c r="W59" s="146"/>
      <c r="X59" s="146"/>
      <c r="Y59" s="146"/>
      <c r="Z59" s="146"/>
      <c r="AA59" s="146"/>
      <c r="AB59" s="146"/>
      <c r="AC59" s="146"/>
      <c r="AD59" s="146"/>
      <c r="AE59" s="146"/>
      <c r="AF59" s="147"/>
    </row>
    <row r="60" spans="1:33" s="97" customFormat="1" ht="12" customHeight="1">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c r="AA60" s="96"/>
      <c r="AB60" s="96"/>
      <c r="AC60" s="96"/>
      <c r="AD60" s="96"/>
      <c r="AE60" s="96"/>
      <c r="AF60" s="96"/>
    </row>
    <row r="61" spans="1:33">
      <c r="A61" s="38" t="s">
        <v>94</v>
      </c>
      <c r="B61" s="7"/>
      <c r="C61" s="7"/>
      <c r="D61" s="7"/>
      <c r="E61" s="7"/>
      <c r="F61" s="7"/>
      <c r="G61" s="7"/>
      <c r="H61" s="7"/>
      <c r="I61" s="7"/>
      <c r="J61" s="7"/>
      <c r="K61" s="7"/>
      <c r="L61" s="7"/>
      <c r="M61" s="7"/>
      <c r="N61" s="7"/>
      <c r="O61" s="7"/>
      <c r="P61" s="7"/>
      <c r="Q61" s="7"/>
      <c r="R61" s="8"/>
    </row>
    <row r="62" spans="1:33" ht="45.75" customHeight="1">
      <c r="A62" s="239">
        <v>2021</v>
      </c>
      <c r="B62" s="240"/>
      <c r="C62" s="240"/>
      <c r="D62" s="105" t="s">
        <v>7</v>
      </c>
      <c r="E62" s="34">
        <v>9</v>
      </c>
      <c r="F62" s="105" t="s">
        <v>25</v>
      </c>
      <c r="G62" s="44" t="s">
        <v>42</v>
      </c>
      <c r="H62" s="240">
        <v>2022</v>
      </c>
      <c r="I62" s="240"/>
      <c r="J62" s="240"/>
      <c r="K62" s="105" t="s">
        <v>7</v>
      </c>
      <c r="L62" s="34">
        <v>8</v>
      </c>
      <c r="M62" s="105" t="s">
        <v>25</v>
      </c>
      <c r="N62" s="44" t="s">
        <v>43</v>
      </c>
      <c r="O62" s="35">
        <f>IF(E62="","",IF(L62="","",IF(AG62&gt;12,12,IF(P59&lt;&gt;"はい",12,AG62))))</f>
        <v>12</v>
      </c>
      <c r="P62" s="142" t="s">
        <v>44</v>
      </c>
      <c r="Q62" s="142" t="s">
        <v>45</v>
      </c>
      <c r="R62" s="142" t="s">
        <v>46</v>
      </c>
      <c r="S62" s="336" t="s">
        <v>93</v>
      </c>
      <c r="T62" s="337"/>
      <c r="U62" s="337"/>
      <c r="V62" s="337"/>
      <c r="W62" s="337"/>
      <c r="X62" s="337"/>
      <c r="Y62" s="337"/>
      <c r="Z62" s="337"/>
      <c r="AA62" s="337"/>
      <c r="AB62" s="337"/>
      <c r="AC62" s="337"/>
      <c r="AD62" s="337"/>
      <c r="AE62" s="337"/>
      <c r="AF62" s="338"/>
      <c r="AG62" s="75">
        <f>(H62-A62-1)*12+(12-E62+1)+L62</f>
        <v>12</v>
      </c>
    </row>
    <row r="63" spans="1:33" ht="17.25" customHeight="1">
      <c r="A63" s="36" t="s">
        <v>47</v>
      </c>
      <c r="B63" s="37"/>
      <c r="C63" s="38" t="s">
        <v>48</v>
      </c>
      <c r="D63" s="7"/>
      <c r="E63" s="7"/>
      <c r="F63" s="7"/>
      <c r="G63" s="7"/>
      <c r="H63" s="7"/>
      <c r="I63" s="7"/>
      <c r="J63" s="7"/>
      <c r="K63" s="7"/>
      <c r="L63" s="7"/>
      <c r="M63" s="7"/>
      <c r="N63" s="7" t="s">
        <v>43</v>
      </c>
      <c r="O63" s="120">
        <v>7</v>
      </c>
      <c r="P63" s="7" t="s">
        <v>44</v>
      </c>
      <c r="Q63" s="7" t="s">
        <v>45</v>
      </c>
      <c r="R63" s="7" t="s">
        <v>46</v>
      </c>
      <c r="S63" s="312" t="s">
        <v>72</v>
      </c>
      <c r="T63" s="312"/>
      <c r="U63" s="312"/>
      <c r="V63" s="312"/>
      <c r="W63" s="312"/>
      <c r="X63" s="312"/>
      <c r="Y63" s="312"/>
      <c r="Z63" s="312"/>
      <c r="AA63" s="312"/>
      <c r="AB63" s="312"/>
      <c r="AC63" s="312"/>
      <c r="AD63" s="312"/>
      <c r="AE63" s="312"/>
      <c r="AF63" s="313"/>
    </row>
    <row r="64" spans="1:33">
      <c r="A64" s="39"/>
      <c r="B64" s="40"/>
      <c r="C64" s="38" t="s">
        <v>49</v>
      </c>
      <c r="D64" s="7"/>
      <c r="E64" s="7"/>
      <c r="F64" s="7"/>
      <c r="G64" s="7"/>
      <c r="H64" s="7"/>
      <c r="I64" s="7"/>
      <c r="J64" s="7"/>
      <c r="K64" s="7"/>
      <c r="L64" s="7"/>
      <c r="M64" s="7"/>
      <c r="N64" s="7" t="s">
        <v>43</v>
      </c>
      <c r="O64" s="120">
        <v>5</v>
      </c>
      <c r="P64" s="7" t="s">
        <v>44</v>
      </c>
      <c r="Q64" s="7" t="s">
        <v>45</v>
      </c>
      <c r="R64" s="7" t="s">
        <v>46</v>
      </c>
      <c r="S64" s="312" t="s">
        <v>72</v>
      </c>
      <c r="T64" s="312"/>
      <c r="U64" s="312"/>
      <c r="V64" s="312"/>
      <c r="W64" s="312"/>
      <c r="X64" s="312"/>
      <c r="Y64" s="312"/>
      <c r="Z64" s="312"/>
      <c r="AA64" s="312"/>
      <c r="AB64" s="312"/>
      <c r="AC64" s="312"/>
      <c r="AD64" s="312"/>
      <c r="AE64" s="312"/>
      <c r="AF64" s="313"/>
    </row>
    <row r="65" spans="1:37">
      <c r="A65" s="41"/>
      <c r="B65" s="41"/>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row>
    <row r="66" spans="1:37" s="93" customFormat="1" ht="27" customHeight="1">
      <c r="A66" s="91" t="s">
        <v>50</v>
      </c>
      <c r="B66" s="44"/>
      <c r="C66" s="44"/>
      <c r="D66" s="92"/>
      <c r="E66" s="314" t="s">
        <v>104</v>
      </c>
      <c r="F66" s="315"/>
      <c r="G66" s="316" t="str">
        <f>VLOOKUP($E$66,為替レート!$B$5:$E$31,2,FALSE)</f>
        <v>ユーロ</v>
      </c>
      <c r="H66" s="317"/>
      <c r="I66" s="317"/>
      <c r="J66" s="317"/>
      <c r="K66" s="317"/>
      <c r="L66" s="91" t="s">
        <v>51</v>
      </c>
      <c r="M66" s="44"/>
      <c r="N66" s="44"/>
      <c r="O66" s="44"/>
      <c r="P66" s="44"/>
      <c r="Q66" s="44"/>
      <c r="R66" s="92"/>
      <c r="S66" s="316">
        <f>VLOOKUP($E$66,為替レート!$B$5:$E$31,4,FALSE)</f>
        <v>121</v>
      </c>
      <c r="T66" s="317"/>
      <c r="U66" s="318"/>
      <c r="V66" s="91" t="s">
        <v>52</v>
      </c>
      <c r="W66" s="44"/>
      <c r="X66" s="44"/>
      <c r="Y66" s="44"/>
      <c r="Z66" s="44"/>
      <c r="AA66" s="44"/>
      <c r="AB66" s="92"/>
      <c r="AC66" s="316" t="s">
        <v>100</v>
      </c>
      <c r="AD66" s="317"/>
      <c r="AE66" s="318"/>
      <c r="AF66" s="5"/>
      <c r="AG66" s="5"/>
      <c r="AH66" s="5"/>
      <c r="AI66" s="5"/>
      <c r="AJ66" s="5"/>
      <c r="AK66" s="5"/>
    </row>
    <row r="67" spans="1:37">
      <c r="A67" s="41"/>
      <c r="B67" s="41"/>
      <c r="C67" s="41"/>
      <c r="D67" s="41"/>
      <c r="E67" s="42"/>
      <c r="F67" s="42"/>
      <c r="G67" s="41"/>
      <c r="H67" s="41"/>
      <c r="I67" s="41"/>
      <c r="J67" s="41"/>
      <c r="K67" s="41"/>
      <c r="L67" s="41"/>
      <c r="M67" s="41"/>
      <c r="N67" s="42"/>
      <c r="O67" s="42"/>
      <c r="P67" s="42"/>
      <c r="Q67" s="41"/>
      <c r="R67" s="41"/>
      <c r="S67" s="41"/>
      <c r="T67" s="41"/>
      <c r="U67" s="41"/>
      <c r="V67" s="41"/>
      <c r="W67" s="41"/>
      <c r="X67" s="42"/>
      <c r="Y67" s="42"/>
      <c r="Z67" s="42"/>
    </row>
    <row r="68" spans="1:37" ht="14.25" customHeight="1">
      <c r="A68" s="319" t="s">
        <v>251</v>
      </c>
      <c r="B68" s="320"/>
      <c r="C68" s="320"/>
      <c r="D68" s="320"/>
      <c r="E68" s="320"/>
      <c r="F68" s="320"/>
      <c r="G68" s="320"/>
      <c r="H68" s="320"/>
      <c r="I68" s="320"/>
      <c r="J68" s="320"/>
      <c r="K68" s="320"/>
      <c r="L68" s="320"/>
      <c r="M68" s="320"/>
      <c r="N68" s="320"/>
      <c r="O68" s="320"/>
      <c r="P68" s="320"/>
      <c r="Q68" s="321"/>
      <c r="R68" s="314" t="s">
        <v>250</v>
      </c>
      <c r="S68" s="322"/>
      <c r="T68" s="322"/>
      <c r="U68" s="322"/>
      <c r="V68" s="322"/>
      <c r="W68" s="322"/>
      <c r="X68" s="322"/>
      <c r="Y68" s="315"/>
    </row>
    <row r="70" spans="1:37">
      <c r="A70" s="4" t="s">
        <v>80</v>
      </c>
    </row>
    <row r="71" spans="1:37">
      <c r="A71" s="301" t="s">
        <v>56</v>
      </c>
      <c r="B71" s="302"/>
      <c r="C71" s="302"/>
      <c r="D71" s="302"/>
      <c r="E71" s="302"/>
      <c r="F71" s="303"/>
      <c r="G71" s="304" t="s">
        <v>57</v>
      </c>
      <c r="H71" s="305"/>
      <c r="I71" s="305"/>
      <c r="J71" s="305"/>
      <c r="K71" s="305"/>
      <c r="L71" s="305"/>
      <c r="M71" s="305"/>
      <c r="N71" s="305"/>
      <c r="O71" s="305"/>
      <c r="P71" s="305"/>
      <c r="Q71" s="305"/>
      <c r="R71" s="305"/>
      <c r="S71" s="306"/>
      <c r="T71" s="307" t="s">
        <v>227</v>
      </c>
      <c r="U71" s="308"/>
      <c r="V71" s="308"/>
      <c r="W71" s="309"/>
      <c r="X71" s="301" t="s">
        <v>71</v>
      </c>
      <c r="Y71" s="302"/>
      <c r="Z71" s="302"/>
      <c r="AA71" s="303"/>
      <c r="AB71" s="310" t="s">
        <v>58</v>
      </c>
      <c r="AC71" s="311"/>
      <c r="AD71" s="311"/>
      <c r="AE71" s="311"/>
      <c r="AF71" s="311"/>
    </row>
    <row r="72" spans="1:37">
      <c r="A72" s="285" t="s">
        <v>201</v>
      </c>
      <c r="B72" s="286"/>
      <c r="C72" s="286"/>
      <c r="D72" s="286"/>
      <c r="E72" s="286"/>
      <c r="F72" s="287"/>
      <c r="G72" s="239">
        <v>2021</v>
      </c>
      <c r="H72" s="240"/>
      <c r="I72" s="240"/>
      <c r="J72" s="105" t="s">
        <v>7</v>
      </c>
      <c r="K72" s="45">
        <v>9</v>
      </c>
      <c r="L72" s="105" t="s">
        <v>25</v>
      </c>
      <c r="M72" s="105" t="s">
        <v>59</v>
      </c>
      <c r="N72" s="240">
        <v>2021</v>
      </c>
      <c r="O72" s="240"/>
      <c r="P72" s="240"/>
      <c r="Q72" s="105" t="s">
        <v>7</v>
      </c>
      <c r="R72" s="45">
        <v>12</v>
      </c>
      <c r="S72" s="106" t="s">
        <v>25</v>
      </c>
      <c r="T72" s="290">
        <v>1256.5999999999999</v>
      </c>
      <c r="U72" s="291"/>
      <c r="V72" s="291"/>
      <c r="W72" s="292"/>
      <c r="X72" s="293" t="s">
        <v>203</v>
      </c>
      <c r="Y72" s="294"/>
      <c r="Z72" s="294"/>
      <c r="AA72" s="299"/>
      <c r="AB72" s="288" t="s">
        <v>202</v>
      </c>
      <c r="AC72" s="289"/>
      <c r="AD72" s="289"/>
      <c r="AE72" s="289"/>
      <c r="AF72" s="300"/>
    </row>
    <row r="73" spans="1:37">
      <c r="A73" s="285" t="s">
        <v>214</v>
      </c>
      <c r="B73" s="286"/>
      <c r="C73" s="286"/>
      <c r="D73" s="286"/>
      <c r="E73" s="286"/>
      <c r="F73" s="287"/>
      <c r="G73" s="288">
        <v>2022</v>
      </c>
      <c r="H73" s="289"/>
      <c r="I73" s="289"/>
      <c r="J73" s="105" t="s">
        <v>7</v>
      </c>
      <c r="K73" s="121">
        <v>1</v>
      </c>
      <c r="L73" s="105" t="s">
        <v>25</v>
      </c>
      <c r="M73" s="105" t="s">
        <v>59</v>
      </c>
      <c r="N73" s="289">
        <v>2022</v>
      </c>
      <c r="O73" s="289"/>
      <c r="P73" s="289"/>
      <c r="Q73" s="105" t="s">
        <v>7</v>
      </c>
      <c r="R73" s="121">
        <v>4</v>
      </c>
      <c r="S73" s="106" t="s">
        <v>25</v>
      </c>
      <c r="T73" s="290">
        <v>1256.7</v>
      </c>
      <c r="U73" s="291"/>
      <c r="V73" s="291"/>
      <c r="W73" s="292"/>
      <c r="X73" s="293" t="s">
        <v>200</v>
      </c>
      <c r="Y73" s="294"/>
      <c r="Z73" s="294"/>
      <c r="AA73" s="299"/>
      <c r="AB73" s="288" t="s">
        <v>215</v>
      </c>
      <c r="AC73" s="289"/>
      <c r="AD73" s="289"/>
      <c r="AE73" s="289"/>
      <c r="AF73" s="300"/>
    </row>
    <row r="74" spans="1:37">
      <c r="A74" s="285" t="s">
        <v>229</v>
      </c>
      <c r="B74" s="286"/>
      <c r="C74" s="286"/>
      <c r="D74" s="286"/>
      <c r="E74" s="286"/>
      <c r="F74" s="287"/>
      <c r="G74" s="288">
        <v>2022</v>
      </c>
      <c r="H74" s="289"/>
      <c r="I74" s="289"/>
      <c r="J74" s="105" t="s">
        <v>7</v>
      </c>
      <c r="K74" s="121">
        <v>5</v>
      </c>
      <c r="L74" s="105" t="s">
        <v>25</v>
      </c>
      <c r="M74" s="105" t="s">
        <v>59</v>
      </c>
      <c r="N74" s="289">
        <v>2022</v>
      </c>
      <c r="O74" s="289"/>
      <c r="P74" s="289"/>
      <c r="Q74" s="105" t="s">
        <v>7</v>
      </c>
      <c r="R74" s="121">
        <v>8</v>
      </c>
      <c r="S74" s="106" t="s">
        <v>25</v>
      </c>
      <c r="T74" s="290">
        <v>1256.7</v>
      </c>
      <c r="U74" s="291"/>
      <c r="V74" s="291"/>
      <c r="W74" s="292"/>
      <c r="X74" s="293" t="s">
        <v>200</v>
      </c>
      <c r="Y74" s="294"/>
      <c r="Z74" s="294"/>
      <c r="AA74" s="299"/>
      <c r="AB74" s="288" t="s">
        <v>215</v>
      </c>
      <c r="AC74" s="289"/>
      <c r="AD74" s="289"/>
      <c r="AE74" s="289"/>
      <c r="AF74" s="300"/>
    </row>
    <row r="75" spans="1:37">
      <c r="A75" s="285"/>
      <c r="B75" s="286"/>
      <c r="C75" s="286"/>
      <c r="D75" s="286"/>
      <c r="E75" s="286"/>
      <c r="F75" s="287"/>
      <c r="G75" s="288"/>
      <c r="H75" s="289"/>
      <c r="I75" s="289"/>
      <c r="J75" s="105" t="s">
        <v>7</v>
      </c>
      <c r="K75" s="121"/>
      <c r="L75" s="105" t="s">
        <v>25</v>
      </c>
      <c r="M75" s="105" t="s">
        <v>59</v>
      </c>
      <c r="N75" s="289"/>
      <c r="O75" s="289"/>
      <c r="P75" s="289"/>
      <c r="Q75" s="105" t="s">
        <v>7</v>
      </c>
      <c r="R75" s="121"/>
      <c r="S75" s="106" t="s">
        <v>25</v>
      </c>
      <c r="T75" s="290"/>
      <c r="U75" s="291"/>
      <c r="V75" s="291"/>
      <c r="W75" s="292"/>
      <c r="X75" s="293"/>
      <c r="Y75" s="294"/>
      <c r="Z75" s="294"/>
      <c r="AA75" s="299"/>
      <c r="AB75" s="288"/>
      <c r="AC75" s="289"/>
      <c r="AD75" s="289"/>
      <c r="AE75" s="289"/>
      <c r="AF75" s="300"/>
    </row>
    <row r="76" spans="1:37">
      <c r="A76" s="285"/>
      <c r="B76" s="286"/>
      <c r="C76" s="286"/>
      <c r="D76" s="286"/>
      <c r="E76" s="286"/>
      <c r="F76" s="287"/>
      <c r="G76" s="288"/>
      <c r="H76" s="289"/>
      <c r="I76" s="289"/>
      <c r="J76" s="105" t="s">
        <v>7</v>
      </c>
      <c r="K76" s="121"/>
      <c r="L76" s="105" t="s">
        <v>25</v>
      </c>
      <c r="M76" s="105" t="s">
        <v>59</v>
      </c>
      <c r="N76" s="289"/>
      <c r="O76" s="289"/>
      <c r="P76" s="289"/>
      <c r="Q76" s="105" t="s">
        <v>7</v>
      </c>
      <c r="R76" s="121"/>
      <c r="S76" s="106" t="s">
        <v>25</v>
      </c>
      <c r="T76" s="290"/>
      <c r="U76" s="291"/>
      <c r="V76" s="291"/>
      <c r="W76" s="292"/>
      <c r="X76" s="293"/>
      <c r="Y76" s="294"/>
      <c r="Z76" s="294"/>
      <c r="AA76" s="295"/>
      <c r="AB76" s="296"/>
      <c r="AC76" s="297"/>
      <c r="AD76" s="297"/>
      <c r="AE76" s="297"/>
      <c r="AF76" s="298"/>
    </row>
    <row r="77" spans="1:37">
      <c r="A77" s="272" t="s">
        <v>54</v>
      </c>
      <c r="B77" s="273"/>
      <c r="C77" s="273"/>
      <c r="D77" s="273"/>
      <c r="E77" s="273"/>
      <c r="F77" s="273"/>
      <c r="G77" s="273"/>
      <c r="H77" s="273"/>
      <c r="I77" s="273"/>
      <c r="J77" s="273"/>
      <c r="K77" s="273"/>
      <c r="L77" s="273"/>
      <c r="M77" s="273"/>
      <c r="N77" s="273"/>
      <c r="O77" s="273"/>
      <c r="P77" s="273"/>
      <c r="Q77" s="273"/>
      <c r="R77" s="273"/>
      <c r="S77" s="274"/>
      <c r="T77" s="275">
        <f>SUM(T72:W76)</f>
        <v>3770</v>
      </c>
      <c r="U77" s="275"/>
      <c r="V77" s="275"/>
      <c r="W77" s="275"/>
      <c r="X77" s="82"/>
      <c r="Y77" s="82"/>
      <c r="Z77" s="82"/>
      <c r="AA77" s="82"/>
      <c r="AB77" s="82"/>
      <c r="AC77" s="82"/>
      <c r="AD77" s="138"/>
      <c r="AE77" s="138"/>
      <c r="AF77" s="139"/>
    </row>
    <row r="79" spans="1:37">
      <c r="A79" s="4" t="s">
        <v>230</v>
      </c>
    </row>
    <row r="80" spans="1:37" s="11" customFormat="1" ht="16.5" customHeight="1">
      <c r="A80" s="276" t="s">
        <v>231</v>
      </c>
      <c r="B80" s="277"/>
      <c r="C80" s="277"/>
      <c r="D80" s="278"/>
      <c r="E80" s="279" t="s">
        <v>60</v>
      </c>
      <c r="F80" s="279"/>
      <c r="G80" s="279"/>
      <c r="H80" s="279" t="s">
        <v>61</v>
      </c>
      <c r="I80" s="279"/>
      <c r="J80" s="279"/>
      <c r="K80" s="280" t="s">
        <v>62</v>
      </c>
      <c r="L80" s="280"/>
      <c r="M80" s="280"/>
      <c r="N80" s="281" t="s">
        <v>63</v>
      </c>
      <c r="O80" s="281"/>
      <c r="P80" s="281"/>
      <c r="Q80" s="282" t="s">
        <v>64</v>
      </c>
      <c r="R80" s="283"/>
      <c r="S80" s="283"/>
      <c r="T80" s="283"/>
      <c r="U80" s="283"/>
      <c r="V80" s="283"/>
      <c r="W80" s="284"/>
      <c r="X80" s="264" t="s">
        <v>65</v>
      </c>
      <c r="Y80" s="264"/>
      <c r="Z80" s="264"/>
      <c r="AA80" s="264"/>
      <c r="AB80" s="264"/>
      <c r="AC80" s="264"/>
      <c r="AD80" s="264"/>
      <c r="AE80" s="264"/>
      <c r="AF80" s="264"/>
    </row>
    <row r="81" spans="1:32" s="11" customFormat="1" ht="16.5" customHeight="1">
      <c r="A81" s="265" t="s">
        <v>241</v>
      </c>
      <c r="B81" s="265"/>
      <c r="C81" s="265"/>
      <c r="D81" s="265"/>
      <c r="E81" s="266"/>
      <c r="F81" s="266"/>
      <c r="G81" s="267" t="s">
        <v>7</v>
      </c>
      <c r="H81" s="266"/>
      <c r="I81" s="266"/>
      <c r="J81" s="268" t="s">
        <v>8</v>
      </c>
      <c r="K81" s="269"/>
      <c r="L81" s="269"/>
      <c r="M81" s="270" t="s">
        <v>7</v>
      </c>
      <c r="N81" s="271"/>
      <c r="O81" s="271"/>
      <c r="P81" s="270" t="s">
        <v>8</v>
      </c>
      <c r="Q81" s="46" t="s">
        <v>66</v>
      </c>
      <c r="R81" s="258"/>
      <c r="S81" s="258"/>
      <c r="T81" s="258"/>
      <c r="U81" s="258"/>
      <c r="V81" s="258"/>
      <c r="W81" s="259"/>
      <c r="X81" s="260"/>
      <c r="Y81" s="260"/>
      <c r="Z81" s="260"/>
      <c r="AA81" s="260"/>
      <c r="AB81" s="260"/>
      <c r="AC81" s="260"/>
      <c r="AD81" s="260"/>
      <c r="AE81" s="260"/>
      <c r="AF81" s="260"/>
    </row>
    <row r="82" spans="1:32" s="11" customFormat="1" ht="16.5" customHeight="1">
      <c r="A82" s="265"/>
      <c r="B82" s="265"/>
      <c r="C82" s="265"/>
      <c r="D82" s="265"/>
      <c r="E82" s="266"/>
      <c r="F82" s="266"/>
      <c r="G82" s="267"/>
      <c r="H82" s="266"/>
      <c r="I82" s="266"/>
      <c r="J82" s="268"/>
      <c r="K82" s="269"/>
      <c r="L82" s="269"/>
      <c r="M82" s="270"/>
      <c r="N82" s="271"/>
      <c r="O82" s="271"/>
      <c r="P82" s="270"/>
      <c r="Q82" s="46" t="s">
        <v>67</v>
      </c>
      <c r="R82" s="258"/>
      <c r="S82" s="258"/>
      <c r="T82" s="258"/>
      <c r="U82" s="258"/>
      <c r="V82" s="258"/>
      <c r="W82" s="259"/>
      <c r="X82" s="260"/>
      <c r="Y82" s="260"/>
      <c r="Z82" s="260"/>
      <c r="AA82" s="260"/>
      <c r="AB82" s="260"/>
      <c r="AC82" s="260"/>
      <c r="AD82" s="260"/>
      <c r="AE82" s="260"/>
      <c r="AF82" s="260"/>
    </row>
    <row r="83" spans="1:32" s="11" customFormat="1" ht="16.5" customHeight="1">
      <c r="A83" s="265"/>
      <c r="B83" s="265"/>
      <c r="C83" s="265"/>
      <c r="D83" s="265"/>
      <c r="E83" s="266"/>
      <c r="F83" s="266"/>
      <c r="G83" s="267"/>
      <c r="H83" s="266"/>
      <c r="I83" s="266"/>
      <c r="J83" s="268"/>
      <c r="K83" s="269"/>
      <c r="L83" s="269"/>
      <c r="M83" s="270"/>
      <c r="N83" s="271"/>
      <c r="O83" s="271"/>
      <c r="P83" s="270"/>
      <c r="Q83" s="46" t="s">
        <v>68</v>
      </c>
      <c r="R83" s="258"/>
      <c r="S83" s="258"/>
      <c r="T83" s="258"/>
      <c r="U83" s="258"/>
      <c r="V83" s="258"/>
      <c r="W83" s="259"/>
      <c r="X83" s="260"/>
      <c r="Y83" s="260"/>
      <c r="Z83" s="260"/>
      <c r="AA83" s="260"/>
      <c r="AB83" s="260"/>
      <c r="AC83" s="260"/>
      <c r="AD83" s="260"/>
      <c r="AE83" s="260"/>
      <c r="AF83" s="260"/>
    </row>
    <row r="84" spans="1:32" s="11" customFormat="1" ht="12.75" customHeight="1">
      <c r="A84" s="261" t="s">
        <v>236</v>
      </c>
      <c r="B84" s="261"/>
      <c r="C84" s="261"/>
      <c r="D84" s="261"/>
      <c r="E84" s="261"/>
      <c r="F84" s="261"/>
      <c r="G84" s="261"/>
      <c r="H84" s="261"/>
      <c r="I84" s="261"/>
      <c r="J84" s="261"/>
      <c r="K84" s="261"/>
      <c r="L84" s="261"/>
      <c r="M84" s="261"/>
      <c r="N84" s="261"/>
      <c r="O84" s="261"/>
      <c r="P84" s="261"/>
      <c r="Q84" s="261"/>
      <c r="R84" s="261"/>
      <c r="S84" s="261"/>
      <c r="T84" s="261"/>
      <c r="U84" s="261"/>
      <c r="V84" s="261"/>
      <c r="W84" s="261"/>
      <c r="X84" s="261"/>
      <c r="Y84" s="261"/>
      <c r="Z84" s="261"/>
      <c r="AA84" s="261"/>
      <c r="AB84" s="261"/>
      <c r="AC84" s="261"/>
      <c r="AD84" s="261"/>
      <c r="AE84" s="261"/>
      <c r="AF84" s="261"/>
    </row>
    <row r="85" spans="1:32" s="11" customFormat="1" ht="12.75" customHeight="1">
      <c r="A85" s="262"/>
      <c r="B85" s="262"/>
      <c r="C85" s="262"/>
      <c r="D85" s="262"/>
      <c r="E85" s="262"/>
      <c r="F85" s="262"/>
      <c r="G85" s="262"/>
      <c r="H85" s="262"/>
      <c r="I85" s="262"/>
      <c r="J85" s="262"/>
      <c r="K85" s="262"/>
      <c r="L85" s="262"/>
      <c r="M85" s="262"/>
      <c r="N85" s="262"/>
      <c r="O85" s="262"/>
      <c r="P85" s="262"/>
      <c r="Q85" s="262"/>
      <c r="R85" s="262"/>
      <c r="S85" s="262"/>
      <c r="T85" s="262"/>
      <c r="U85" s="262"/>
      <c r="V85" s="262"/>
      <c r="W85" s="262"/>
      <c r="X85" s="262"/>
      <c r="Y85" s="262"/>
      <c r="Z85" s="262"/>
      <c r="AA85" s="262"/>
      <c r="AB85" s="262"/>
      <c r="AC85" s="262"/>
      <c r="AD85" s="262"/>
      <c r="AE85" s="262"/>
      <c r="AF85" s="262"/>
    </row>
    <row r="86" spans="1:32" s="11" customFormat="1" ht="12.75" customHeight="1">
      <c r="A86" s="263"/>
      <c r="B86" s="263"/>
      <c r="C86" s="263"/>
      <c r="D86" s="263"/>
      <c r="E86" s="263"/>
      <c r="F86" s="263"/>
      <c r="G86" s="263"/>
      <c r="H86" s="263"/>
      <c r="I86" s="263"/>
      <c r="J86" s="263"/>
      <c r="K86" s="263"/>
      <c r="L86" s="263"/>
      <c r="M86" s="263"/>
      <c r="N86" s="263"/>
      <c r="O86" s="263"/>
      <c r="P86" s="263"/>
      <c r="Q86" s="263"/>
      <c r="R86" s="263"/>
      <c r="S86" s="263"/>
      <c r="T86" s="263"/>
      <c r="U86" s="263"/>
      <c r="V86" s="263"/>
      <c r="W86" s="263"/>
      <c r="X86" s="263"/>
      <c r="Y86" s="263"/>
      <c r="Z86" s="263"/>
      <c r="AA86" s="263"/>
      <c r="AB86" s="263"/>
      <c r="AC86" s="263"/>
      <c r="AD86" s="263"/>
      <c r="AE86" s="263"/>
      <c r="AF86" s="263"/>
    </row>
    <row r="87" spans="1:32" s="11" customFormat="1" ht="12.75" customHeight="1">
      <c r="A87" s="144"/>
      <c r="B87" s="144"/>
      <c r="C87" s="144"/>
      <c r="D87" s="144"/>
      <c r="E87" s="144"/>
      <c r="F87" s="144"/>
      <c r="G87" s="144"/>
      <c r="H87" s="144"/>
      <c r="I87" s="144"/>
      <c r="J87" s="144"/>
      <c r="K87" s="144"/>
      <c r="L87" s="144"/>
      <c r="M87" s="144"/>
      <c r="N87" s="144"/>
      <c r="O87" s="144"/>
      <c r="P87" s="144"/>
      <c r="Q87" s="144"/>
      <c r="R87" s="144"/>
      <c r="S87" s="144"/>
      <c r="T87" s="144"/>
      <c r="U87" s="144"/>
      <c r="V87" s="144"/>
      <c r="W87" s="144"/>
      <c r="X87" s="144"/>
      <c r="Y87" s="144"/>
      <c r="Z87" s="144"/>
      <c r="AA87" s="144"/>
      <c r="AB87" s="144"/>
      <c r="AC87" s="144"/>
      <c r="AD87" s="144"/>
      <c r="AE87" s="144"/>
      <c r="AF87" s="144"/>
    </row>
    <row r="88" spans="1:32">
      <c r="A88" s="124" t="s">
        <v>217</v>
      </c>
      <c r="B88" s="41"/>
      <c r="C88" s="41"/>
      <c r="D88" s="41"/>
      <c r="E88" s="42"/>
      <c r="F88" s="42"/>
      <c r="G88" s="41"/>
      <c r="H88" s="41"/>
      <c r="I88" s="41" t="s">
        <v>238</v>
      </c>
      <c r="J88" s="41"/>
      <c r="K88" s="41"/>
      <c r="L88" s="41"/>
      <c r="M88" s="41"/>
      <c r="N88" s="42"/>
      <c r="O88" s="42"/>
      <c r="P88" s="42"/>
      <c r="Q88" s="41"/>
      <c r="R88" s="41"/>
      <c r="S88" s="41"/>
      <c r="T88" s="41"/>
      <c r="U88" s="41"/>
      <c r="V88" s="41"/>
      <c r="W88" s="41"/>
      <c r="X88" s="42"/>
      <c r="Y88" s="42"/>
      <c r="Z88" s="42"/>
    </row>
    <row r="89" spans="1:32" ht="12.75" thickBot="1">
      <c r="A89" s="50" t="s">
        <v>55</v>
      </c>
      <c r="B89" s="50"/>
      <c r="C89" s="50"/>
      <c r="D89" s="239">
        <v>2021</v>
      </c>
      <c r="E89" s="240"/>
      <c r="F89" s="240"/>
      <c r="G89" s="105" t="s">
        <v>7</v>
      </c>
      <c r="H89" s="34">
        <v>9</v>
      </c>
      <c r="I89" s="105" t="s">
        <v>25</v>
      </c>
      <c r="J89" s="34">
        <v>1</v>
      </c>
      <c r="K89" s="106" t="s">
        <v>9</v>
      </c>
      <c r="L89" s="41"/>
      <c r="M89" s="41"/>
      <c r="N89" s="42"/>
      <c r="O89" s="42"/>
      <c r="P89" s="42"/>
      <c r="Q89" s="41"/>
      <c r="R89" s="41"/>
      <c r="S89" s="41"/>
      <c r="T89" s="41"/>
      <c r="U89" s="41"/>
      <c r="V89" s="41"/>
      <c r="W89" s="41"/>
      <c r="X89" s="42"/>
      <c r="Y89" s="42"/>
      <c r="Z89" s="42"/>
    </row>
    <row r="90" spans="1:32" ht="12.75" thickBot="1">
      <c r="A90" s="51" t="s">
        <v>53</v>
      </c>
      <c r="B90" s="51"/>
      <c r="C90" s="51"/>
      <c r="D90" s="51"/>
      <c r="E90" s="51"/>
      <c r="F90" s="51"/>
      <c r="G90" s="51"/>
      <c r="H90" s="51"/>
      <c r="I90" s="51"/>
      <c r="J90" s="51"/>
      <c r="K90" s="212" t="str">
        <f>E66</f>
        <v>€</v>
      </c>
      <c r="L90" s="213"/>
      <c r="M90" s="241">
        <v>3770</v>
      </c>
      <c r="N90" s="242"/>
      <c r="O90" s="242"/>
      <c r="P90" s="242"/>
      <c r="Q90" s="242"/>
      <c r="R90" s="242"/>
      <c r="S90" s="243"/>
      <c r="T90" s="41"/>
      <c r="U90" s="41"/>
      <c r="V90" s="41"/>
      <c r="W90" s="41"/>
      <c r="X90" s="42"/>
      <c r="Y90" s="42"/>
      <c r="Z90" s="42"/>
    </row>
    <row r="91" spans="1:32">
      <c r="A91" s="41"/>
      <c r="B91" s="41"/>
      <c r="C91" s="41"/>
      <c r="D91" s="41"/>
      <c r="E91" s="42"/>
      <c r="F91" s="42"/>
      <c r="G91" s="41"/>
      <c r="H91" s="41"/>
      <c r="I91" s="41"/>
      <c r="J91" s="41"/>
      <c r="K91" s="41"/>
      <c r="L91" s="41"/>
      <c r="M91" s="41"/>
      <c r="N91" s="42"/>
      <c r="O91" s="42"/>
      <c r="P91" s="42"/>
      <c r="Q91" s="41"/>
      <c r="R91" s="41"/>
      <c r="S91" s="41"/>
      <c r="T91" s="41"/>
      <c r="U91" s="41"/>
      <c r="V91" s="41"/>
      <c r="W91" s="41"/>
      <c r="X91" s="42"/>
      <c r="Y91" s="42"/>
      <c r="Z91" s="42"/>
      <c r="AA91" s="41"/>
      <c r="AB91" s="41"/>
      <c r="AC91" s="41"/>
      <c r="AD91" s="41"/>
      <c r="AE91" s="41"/>
      <c r="AF91" s="41"/>
    </row>
    <row r="92" spans="1:32">
      <c r="A92" s="124" t="s">
        <v>218</v>
      </c>
      <c r="B92" s="41"/>
      <c r="C92" s="41"/>
      <c r="D92" s="41"/>
      <c r="E92" s="42"/>
      <c r="F92" s="42"/>
      <c r="G92" s="41"/>
      <c r="H92" s="41"/>
      <c r="I92" s="41" t="s">
        <v>237</v>
      </c>
      <c r="J92" s="41"/>
      <c r="K92" s="41"/>
      <c r="L92" s="41"/>
      <c r="M92" s="41"/>
      <c r="N92" s="42"/>
      <c r="O92" s="42"/>
      <c r="P92" s="42"/>
      <c r="Q92" s="41"/>
      <c r="R92" s="41"/>
      <c r="S92" s="41"/>
      <c r="T92" s="41"/>
      <c r="U92" s="41"/>
      <c r="V92" s="41"/>
      <c r="W92" s="41"/>
      <c r="X92" s="42"/>
      <c r="Y92" s="42"/>
      <c r="Z92" s="42"/>
    </row>
    <row r="93" spans="1:32" ht="12.75" thickBot="1">
      <c r="A93" s="50" t="s">
        <v>55</v>
      </c>
      <c r="B93" s="50"/>
      <c r="C93" s="50"/>
      <c r="D93" s="239"/>
      <c r="E93" s="240"/>
      <c r="F93" s="240"/>
      <c r="G93" s="105" t="s">
        <v>7</v>
      </c>
      <c r="H93" s="34"/>
      <c r="I93" s="105" t="s">
        <v>25</v>
      </c>
      <c r="J93" s="34"/>
      <c r="K93" s="106" t="s">
        <v>9</v>
      </c>
      <c r="L93" s="41"/>
      <c r="M93" s="41"/>
      <c r="N93" s="42"/>
      <c r="O93" s="42"/>
      <c r="P93" s="42"/>
      <c r="Q93" s="41"/>
      <c r="R93" s="41"/>
      <c r="S93" s="41"/>
      <c r="T93" s="41"/>
      <c r="U93" s="41"/>
      <c r="V93" s="41"/>
      <c r="W93" s="41"/>
      <c r="X93" s="42"/>
      <c r="Y93" s="42"/>
      <c r="Z93" s="42"/>
    </row>
    <row r="94" spans="1:32" ht="12.75" thickBot="1">
      <c r="A94" s="51" t="s">
        <v>53</v>
      </c>
      <c r="B94" s="51"/>
      <c r="C94" s="51"/>
      <c r="D94" s="51"/>
      <c r="E94" s="51"/>
      <c r="F94" s="51"/>
      <c r="G94" s="51"/>
      <c r="H94" s="51"/>
      <c r="I94" s="51"/>
      <c r="J94" s="51"/>
      <c r="K94" s="255" t="str">
        <f>E66</f>
        <v>€</v>
      </c>
      <c r="L94" s="256"/>
      <c r="M94" s="241"/>
      <c r="N94" s="242"/>
      <c r="O94" s="242"/>
      <c r="P94" s="242"/>
      <c r="Q94" s="242"/>
      <c r="R94" s="242"/>
      <c r="S94" s="257"/>
      <c r="T94" s="244"/>
      <c r="U94" s="245"/>
      <c r="V94" s="245"/>
      <c r="W94" s="41"/>
      <c r="X94" s="42"/>
      <c r="Y94" s="42"/>
      <c r="Z94" s="42"/>
    </row>
    <row r="95" spans="1:32" ht="12.75" thickBot="1">
      <c r="A95" s="51" t="s">
        <v>219</v>
      </c>
      <c r="B95" s="51"/>
      <c r="C95" s="51"/>
      <c r="D95" s="51"/>
      <c r="E95" s="51"/>
      <c r="F95" s="51"/>
      <c r="G95" s="51"/>
      <c r="H95" s="51"/>
      <c r="I95" s="51"/>
      <c r="J95" s="51"/>
      <c r="K95" s="212" t="str">
        <f>E66</f>
        <v>€</v>
      </c>
      <c r="L95" s="213"/>
      <c r="M95" s="246" t="str">
        <f>IF(M90="","",IF(M94="","",M94-M90))</f>
        <v/>
      </c>
      <c r="N95" s="247"/>
      <c r="O95" s="247"/>
      <c r="P95" s="247"/>
      <c r="Q95" s="247"/>
      <c r="R95" s="247"/>
      <c r="S95" s="248"/>
      <c r="T95" s="249" t="str">
        <f>IF(M94="","",IF(M90&gt;M94,"減額",(IF(M90&lt;M94,"増額","確定"))))</f>
        <v/>
      </c>
      <c r="U95" s="250"/>
      <c r="V95" s="251"/>
      <c r="W95" s="59"/>
      <c r="X95" s="59"/>
      <c r="Y95" s="59"/>
      <c r="Z95" s="58"/>
    </row>
    <row r="96" spans="1:32">
      <c r="A96" s="252" t="s">
        <v>70</v>
      </c>
      <c r="B96" s="253"/>
      <c r="C96" s="253"/>
      <c r="D96" s="253"/>
      <c r="E96" s="253"/>
      <c r="F96" s="253"/>
      <c r="G96" s="253"/>
      <c r="H96" s="253"/>
      <c r="I96" s="253"/>
      <c r="J96" s="253"/>
      <c r="K96" s="253"/>
      <c r="L96" s="253"/>
      <c r="M96" s="253"/>
      <c r="N96" s="253"/>
      <c r="O96" s="253"/>
      <c r="P96" s="253"/>
      <c r="Q96" s="253"/>
      <c r="R96" s="253"/>
      <c r="S96" s="253"/>
      <c r="T96" s="253"/>
      <c r="U96" s="253"/>
      <c r="V96" s="253"/>
      <c r="W96" s="253"/>
      <c r="X96" s="253"/>
      <c r="Y96" s="253"/>
      <c r="Z96" s="253"/>
      <c r="AA96" s="253"/>
      <c r="AB96" s="253"/>
      <c r="AC96" s="253"/>
      <c r="AD96" s="253"/>
      <c r="AE96" s="253"/>
      <c r="AF96" s="254"/>
    </row>
    <row r="97" spans="1:32">
      <c r="A97" s="172"/>
      <c r="B97" s="172"/>
      <c r="C97" s="172"/>
      <c r="D97" s="172"/>
      <c r="E97" s="172"/>
      <c r="F97" s="172"/>
      <c r="G97" s="172"/>
      <c r="H97" s="172"/>
      <c r="I97" s="172"/>
      <c r="J97" s="172"/>
      <c r="K97" s="172"/>
      <c r="L97" s="172"/>
      <c r="M97" s="172"/>
      <c r="N97" s="172"/>
      <c r="O97" s="172"/>
      <c r="P97" s="172"/>
      <c r="Q97" s="172"/>
      <c r="R97" s="172"/>
      <c r="S97" s="172"/>
      <c r="T97" s="172"/>
      <c r="U97" s="172"/>
      <c r="V97" s="172"/>
      <c r="W97" s="172"/>
      <c r="X97" s="172"/>
      <c r="Y97" s="172"/>
      <c r="Z97" s="172"/>
      <c r="AA97" s="172"/>
      <c r="AB97" s="172"/>
      <c r="AC97" s="172"/>
      <c r="AD97" s="172"/>
      <c r="AE97" s="172"/>
      <c r="AF97" s="172"/>
    </row>
    <row r="98" spans="1:32">
      <c r="A98" s="173"/>
      <c r="B98" s="173"/>
      <c r="C98" s="173"/>
      <c r="D98" s="173"/>
      <c r="E98" s="173"/>
      <c r="F98" s="173"/>
      <c r="G98" s="173"/>
      <c r="H98" s="173"/>
      <c r="I98" s="173"/>
      <c r="J98" s="173"/>
      <c r="K98" s="173"/>
      <c r="L98" s="173"/>
      <c r="M98" s="173"/>
      <c r="N98" s="173"/>
      <c r="O98" s="173"/>
      <c r="P98" s="173"/>
      <c r="Q98" s="173"/>
      <c r="R98" s="173"/>
      <c r="S98" s="173"/>
      <c r="T98" s="173"/>
      <c r="U98" s="173"/>
      <c r="V98" s="173"/>
      <c r="W98" s="173"/>
      <c r="X98" s="173"/>
      <c r="Y98" s="173"/>
      <c r="Z98" s="173"/>
      <c r="AA98" s="173"/>
      <c r="AB98" s="173"/>
      <c r="AC98" s="173"/>
      <c r="AD98" s="173"/>
      <c r="AE98" s="173"/>
      <c r="AF98" s="173"/>
    </row>
    <row r="99" spans="1:32">
      <c r="A99" s="173"/>
      <c r="B99" s="173"/>
      <c r="C99" s="173"/>
      <c r="D99" s="173"/>
      <c r="E99" s="173"/>
      <c r="F99" s="173"/>
      <c r="G99" s="173"/>
      <c r="H99" s="173"/>
      <c r="I99" s="173"/>
      <c r="J99" s="173"/>
      <c r="K99" s="173"/>
      <c r="L99" s="173"/>
      <c r="M99" s="173"/>
      <c r="N99" s="173"/>
      <c r="O99" s="173"/>
      <c r="P99" s="173"/>
      <c r="Q99" s="173"/>
      <c r="R99" s="173"/>
      <c r="S99" s="173"/>
      <c r="T99" s="173"/>
      <c r="U99" s="173"/>
      <c r="V99" s="173"/>
      <c r="W99" s="173"/>
      <c r="X99" s="173"/>
      <c r="Y99" s="173"/>
      <c r="Z99" s="173"/>
      <c r="AA99" s="173"/>
      <c r="AB99" s="173"/>
      <c r="AC99" s="173"/>
      <c r="AD99" s="173"/>
      <c r="AE99" s="173"/>
      <c r="AF99" s="173"/>
    </row>
    <row r="100" spans="1:32">
      <c r="A100" s="150"/>
      <c r="B100" s="150"/>
      <c r="C100" s="150"/>
      <c r="D100" s="150"/>
      <c r="E100" s="150"/>
      <c r="F100" s="150"/>
      <c r="G100" s="150"/>
      <c r="H100" s="150"/>
      <c r="I100" s="150"/>
      <c r="J100" s="150"/>
      <c r="K100" s="150"/>
      <c r="L100" s="150"/>
      <c r="M100" s="150"/>
      <c r="N100" s="150"/>
      <c r="O100" s="150"/>
      <c r="P100" s="150"/>
      <c r="Q100" s="150"/>
      <c r="R100" s="150"/>
      <c r="S100" s="150"/>
      <c r="T100" s="150"/>
      <c r="U100" s="150"/>
      <c r="V100" s="150"/>
      <c r="W100" s="150"/>
      <c r="X100" s="150"/>
      <c r="Y100" s="150"/>
      <c r="Z100" s="150"/>
      <c r="AA100" s="150"/>
      <c r="AB100" s="150"/>
      <c r="AC100" s="150"/>
      <c r="AD100" s="150"/>
      <c r="AE100" s="150"/>
      <c r="AF100" s="150"/>
    </row>
    <row r="101" spans="1:32">
      <c r="A101" s="124" t="s">
        <v>220</v>
      </c>
      <c r="B101" s="41"/>
      <c r="C101" s="41"/>
      <c r="D101" s="41"/>
      <c r="E101" s="42"/>
      <c r="F101" s="42"/>
      <c r="G101" s="41"/>
      <c r="H101" s="41"/>
      <c r="I101" s="41"/>
      <c r="J101" s="41"/>
      <c r="K101" s="41"/>
      <c r="L101" s="41"/>
      <c r="M101" s="41"/>
      <c r="N101" s="42"/>
      <c r="O101" s="42"/>
      <c r="P101" s="42"/>
      <c r="Q101" s="41"/>
      <c r="R101" s="41"/>
      <c r="S101" s="41"/>
      <c r="T101" s="41"/>
      <c r="U101" s="41"/>
      <c r="V101" s="41"/>
      <c r="W101" s="41"/>
      <c r="X101" s="42"/>
      <c r="Y101" s="42"/>
      <c r="Z101" s="42"/>
    </row>
    <row r="102" spans="1:32">
      <c r="A102" s="50" t="s">
        <v>55</v>
      </c>
      <c r="B102" s="50"/>
      <c r="C102" s="50"/>
      <c r="D102" s="239"/>
      <c r="E102" s="240"/>
      <c r="F102" s="240"/>
      <c r="G102" s="105" t="s">
        <v>7</v>
      </c>
      <c r="H102" s="34"/>
      <c r="I102" s="105" t="s">
        <v>25</v>
      </c>
      <c r="J102" s="34"/>
      <c r="K102" s="106" t="s">
        <v>9</v>
      </c>
      <c r="L102" s="41"/>
      <c r="M102" s="41"/>
      <c r="N102" s="42"/>
      <c r="O102" s="42"/>
      <c r="P102" s="42"/>
      <c r="Q102" s="41"/>
      <c r="R102" s="41"/>
      <c r="S102" s="41"/>
      <c r="T102" s="41"/>
      <c r="U102" s="41"/>
      <c r="V102" s="41"/>
      <c r="W102" s="41"/>
      <c r="X102" s="42"/>
      <c r="Y102" s="42"/>
      <c r="Z102" s="42"/>
    </row>
    <row r="103" spans="1:32">
      <c r="A103" s="50" t="s">
        <v>222</v>
      </c>
      <c r="B103" s="50"/>
      <c r="C103" s="50"/>
      <c r="D103" s="135"/>
      <c r="E103" s="135"/>
      <c r="F103" s="135"/>
      <c r="G103" s="50"/>
      <c r="H103" s="136"/>
      <c r="I103" s="50"/>
      <c r="J103" s="123"/>
      <c r="K103" s="50" t="s">
        <v>223</v>
      </c>
      <c r="L103" s="50"/>
      <c r="M103" s="50"/>
      <c r="N103" s="57"/>
      <c r="O103" s="42"/>
      <c r="P103" s="42"/>
      <c r="Q103" s="41"/>
      <c r="R103" s="41"/>
      <c r="S103" s="41"/>
      <c r="T103" s="41"/>
      <c r="U103" s="41"/>
      <c r="V103" s="41"/>
      <c r="W103" s="41"/>
      <c r="X103" s="42"/>
      <c r="Y103" s="42"/>
      <c r="Z103" s="42"/>
    </row>
    <row r="104" spans="1:32" ht="12.75" thickBot="1">
      <c r="A104" s="50" t="s">
        <v>224</v>
      </c>
      <c r="B104" s="50"/>
      <c r="C104" s="50"/>
      <c r="D104" s="50"/>
      <c r="E104" s="135"/>
      <c r="F104" s="239"/>
      <c r="G104" s="240"/>
      <c r="H104" s="240"/>
      <c r="I104" s="105" t="s">
        <v>7</v>
      </c>
      <c r="J104" s="34"/>
      <c r="K104" s="105" t="s">
        <v>25</v>
      </c>
      <c r="L104" s="34"/>
      <c r="M104" s="106" t="s">
        <v>9</v>
      </c>
      <c r="N104" s="41"/>
      <c r="O104" s="42"/>
      <c r="P104" s="42"/>
      <c r="Q104" s="41"/>
      <c r="R104" s="41"/>
      <c r="S104" s="41"/>
      <c r="T104" s="41"/>
      <c r="U104" s="41"/>
      <c r="V104" s="41"/>
      <c r="W104" s="41"/>
      <c r="X104" s="42"/>
      <c r="Y104" s="42"/>
      <c r="Z104" s="42"/>
    </row>
    <row r="105" spans="1:32" ht="12.75" thickBot="1">
      <c r="A105" s="51" t="s">
        <v>53</v>
      </c>
      <c r="B105" s="51"/>
      <c r="C105" s="51"/>
      <c r="D105" s="51"/>
      <c r="E105" s="51"/>
      <c r="F105" s="51"/>
      <c r="G105" s="51"/>
      <c r="H105" s="51"/>
      <c r="I105" s="51"/>
      <c r="J105" s="51"/>
      <c r="K105" s="212" t="str">
        <f>E66</f>
        <v>€</v>
      </c>
      <c r="L105" s="213"/>
      <c r="M105" s="241"/>
      <c r="N105" s="242"/>
      <c r="O105" s="242"/>
      <c r="P105" s="242"/>
      <c r="Q105" s="242"/>
      <c r="R105" s="242"/>
      <c r="S105" s="243"/>
      <c r="T105" s="244"/>
      <c r="U105" s="245"/>
      <c r="V105" s="245"/>
      <c r="W105" s="41"/>
      <c r="X105" s="42"/>
      <c r="Y105" s="42"/>
      <c r="Z105" s="43"/>
    </row>
    <row r="106" spans="1:32" ht="12.75" thickBot="1">
      <c r="A106" s="51" t="s">
        <v>221</v>
      </c>
      <c r="B106" s="51"/>
      <c r="C106" s="51"/>
      <c r="D106" s="51"/>
      <c r="E106" s="51"/>
      <c r="F106" s="51"/>
      <c r="G106" s="51"/>
      <c r="H106" s="51"/>
      <c r="I106" s="51"/>
      <c r="J106" s="51"/>
      <c r="K106" s="212" t="str">
        <f>E66</f>
        <v>€</v>
      </c>
      <c r="L106" s="213"/>
      <c r="M106" s="246" t="str">
        <f>IF(M105="","",M105-M94)</f>
        <v/>
      </c>
      <c r="N106" s="247"/>
      <c r="O106" s="247"/>
      <c r="P106" s="247"/>
      <c r="Q106" s="247"/>
      <c r="R106" s="247"/>
      <c r="S106" s="248"/>
      <c r="T106" s="249" t="str">
        <f>IF(M105="","",IF(M94&gt;M105,"減額",(IF(M94&lt;M105,"増額",""))))</f>
        <v/>
      </c>
      <c r="U106" s="250"/>
      <c r="V106" s="251"/>
      <c r="W106" s="59"/>
      <c r="X106" s="59"/>
      <c r="Y106" s="59"/>
      <c r="Z106" s="58"/>
    </row>
    <row r="107" spans="1:32">
      <c r="A107" s="226" t="s">
        <v>73</v>
      </c>
      <c r="B107" s="226"/>
      <c r="C107" s="226"/>
      <c r="D107" s="226"/>
      <c r="E107" s="226"/>
      <c r="F107" s="226"/>
      <c r="G107" s="226"/>
      <c r="H107" s="226"/>
      <c r="I107" s="226"/>
      <c r="J107" s="226"/>
      <c r="K107" s="226"/>
      <c r="L107" s="226"/>
      <c r="M107" s="226"/>
      <c r="N107" s="226"/>
      <c r="O107" s="226"/>
      <c r="P107" s="226"/>
      <c r="Q107" s="226"/>
      <c r="R107" s="226"/>
      <c r="S107" s="226"/>
      <c r="T107" s="226"/>
      <c r="U107" s="226"/>
      <c r="V107" s="226"/>
      <c r="W107" s="226"/>
      <c r="X107" s="226"/>
      <c r="Y107" s="226"/>
      <c r="Z107" s="226"/>
      <c r="AA107" s="226"/>
      <c r="AB107" s="226"/>
      <c r="AC107" s="226"/>
      <c r="AD107" s="226"/>
      <c r="AE107" s="226"/>
      <c r="AF107" s="226"/>
    </row>
    <row r="108" spans="1:32">
      <c r="A108" s="227"/>
      <c r="B108" s="228"/>
      <c r="C108" s="228"/>
      <c r="D108" s="228"/>
      <c r="E108" s="228"/>
      <c r="F108" s="228"/>
      <c r="G108" s="228"/>
      <c r="H108" s="228"/>
      <c r="I108" s="228"/>
      <c r="J108" s="228"/>
      <c r="K108" s="228"/>
      <c r="L108" s="228"/>
      <c r="M108" s="228"/>
      <c r="N108" s="228"/>
      <c r="O108" s="228"/>
      <c r="P108" s="228"/>
      <c r="Q108" s="228"/>
      <c r="R108" s="228"/>
      <c r="S108" s="228"/>
      <c r="T108" s="228"/>
      <c r="U108" s="228"/>
      <c r="V108" s="228"/>
      <c r="W108" s="228"/>
      <c r="X108" s="228"/>
      <c r="Y108" s="228"/>
      <c r="Z108" s="228"/>
      <c r="AA108" s="228"/>
      <c r="AB108" s="228"/>
      <c r="AC108" s="228"/>
      <c r="AD108" s="228"/>
      <c r="AE108" s="228"/>
      <c r="AF108" s="229"/>
    </row>
    <row r="109" spans="1:32">
      <c r="A109" s="230"/>
      <c r="B109" s="231"/>
      <c r="C109" s="231"/>
      <c r="D109" s="231"/>
      <c r="E109" s="231"/>
      <c r="F109" s="231"/>
      <c r="G109" s="231"/>
      <c r="H109" s="231"/>
      <c r="I109" s="231"/>
      <c r="J109" s="231"/>
      <c r="K109" s="231"/>
      <c r="L109" s="231"/>
      <c r="M109" s="231"/>
      <c r="N109" s="231"/>
      <c r="O109" s="231"/>
      <c r="P109" s="231"/>
      <c r="Q109" s="231"/>
      <c r="R109" s="231"/>
      <c r="S109" s="231"/>
      <c r="T109" s="231"/>
      <c r="U109" s="231"/>
      <c r="V109" s="231"/>
      <c r="W109" s="231"/>
      <c r="X109" s="231"/>
      <c r="Y109" s="231"/>
      <c r="Z109" s="231"/>
      <c r="AA109" s="231"/>
      <c r="AB109" s="231"/>
      <c r="AC109" s="231"/>
      <c r="AD109" s="231"/>
      <c r="AE109" s="231"/>
      <c r="AF109" s="232"/>
    </row>
    <row r="110" spans="1:32">
      <c r="A110" s="233"/>
      <c r="B110" s="234"/>
      <c r="C110" s="234"/>
      <c r="D110" s="234"/>
      <c r="E110" s="234"/>
      <c r="F110" s="234"/>
      <c r="G110" s="234"/>
      <c r="H110" s="234"/>
      <c r="I110" s="234"/>
      <c r="J110" s="234"/>
      <c r="K110" s="234"/>
      <c r="L110" s="234"/>
      <c r="M110" s="234"/>
      <c r="N110" s="234"/>
      <c r="O110" s="234"/>
      <c r="P110" s="234"/>
      <c r="Q110" s="234"/>
      <c r="R110" s="234"/>
      <c r="S110" s="234"/>
      <c r="T110" s="234"/>
      <c r="U110" s="234"/>
      <c r="V110" s="234"/>
      <c r="W110" s="234"/>
      <c r="X110" s="234"/>
      <c r="Y110" s="234"/>
      <c r="Z110" s="234"/>
      <c r="AA110" s="234"/>
      <c r="AB110" s="234"/>
      <c r="AC110" s="234"/>
      <c r="AD110" s="234"/>
      <c r="AE110" s="234"/>
      <c r="AF110" s="235"/>
    </row>
    <row r="111" spans="1:32" s="81" customFormat="1" ht="15.75" customHeight="1">
      <c r="A111" s="76"/>
      <c r="B111" s="77"/>
      <c r="C111" s="77"/>
      <c r="D111" s="77"/>
      <c r="E111" s="77"/>
      <c r="F111" s="77"/>
      <c r="G111" s="77"/>
      <c r="H111" s="77"/>
      <c r="I111" s="77"/>
      <c r="J111" s="77"/>
      <c r="K111" s="77"/>
      <c r="L111" s="77"/>
      <c r="M111" s="78"/>
      <c r="N111" s="78"/>
      <c r="O111" s="78"/>
      <c r="P111" s="78"/>
      <c r="Q111" s="78"/>
      <c r="R111" s="78"/>
      <c r="S111" s="78"/>
      <c r="T111" s="77"/>
      <c r="U111" s="79"/>
      <c r="V111" s="77"/>
      <c r="W111" s="77"/>
      <c r="X111" s="77"/>
      <c r="Y111" s="77"/>
      <c r="Z111" s="77"/>
      <c r="AA111" s="80"/>
      <c r="AB111" s="80"/>
      <c r="AC111" s="80"/>
      <c r="AD111" s="80"/>
      <c r="AE111" s="80"/>
      <c r="AF111" s="80"/>
    </row>
    <row r="112" spans="1:32" s="74" customFormat="1" ht="23.25" customHeight="1">
      <c r="A112" s="73" t="s">
        <v>257</v>
      </c>
      <c r="B112" s="73"/>
      <c r="C112" s="73"/>
      <c r="D112" s="73"/>
      <c r="E112" s="73"/>
      <c r="F112" s="73"/>
      <c r="G112" s="73"/>
      <c r="H112" s="73"/>
      <c r="I112" s="73"/>
      <c r="J112" s="73"/>
      <c r="K112" s="73"/>
      <c r="L112" s="73"/>
      <c r="M112" s="73"/>
      <c r="N112" s="73"/>
      <c r="O112" s="73"/>
      <c r="P112" s="73"/>
      <c r="Q112" s="73"/>
      <c r="R112" s="73"/>
      <c r="S112" s="73"/>
      <c r="T112" s="73"/>
      <c r="U112" s="73"/>
      <c r="V112" s="73"/>
      <c r="W112" s="73"/>
      <c r="X112" s="73"/>
      <c r="Y112" s="73"/>
      <c r="Z112" s="73"/>
      <c r="AA112" s="73"/>
      <c r="AB112" s="73"/>
      <c r="AC112" s="73"/>
      <c r="AD112" s="73"/>
      <c r="AE112" s="73"/>
      <c r="AF112" s="73"/>
    </row>
    <row r="113" spans="1:33" ht="12.75" thickBot="1"/>
    <row r="114" spans="1:33" ht="12.75" thickBot="1">
      <c r="A114" s="51" t="s">
        <v>81</v>
      </c>
      <c r="B114" s="51"/>
      <c r="C114" s="51"/>
      <c r="D114" s="51"/>
      <c r="E114" s="51"/>
      <c r="F114" s="51"/>
      <c r="G114" s="51"/>
      <c r="H114" s="51"/>
      <c r="I114" s="51"/>
      <c r="J114" s="51" t="s">
        <v>77</v>
      </c>
      <c r="K114" s="212" t="str">
        <f>E66</f>
        <v>€</v>
      </c>
      <c r="L114" s="213"/>
      <c r="M114" s="236">
        <f>IF(M105&lt;&gt;"",M105,IF(M94&lt;&gt;"",M94,M90))</f>
        <v>3770</v>
      </c>
      <c r="N114" s="237"/>
      <c r="O114" s="237"/>
      <c r="P114" s="237"/>
      <c r="Q114" s="237"/>
      <c r="R114" s="237"/>
      <c r="S114" s="238"/>
      <c r="T114" s="52" t="str">
        <f>IF(M105&lt;&gt;"","　３－３.授業料確定後の金額変更",IF(M94&lt;&gt;"","　３－２.授業料確定申請","　３－１.授業料概算申請"))</f>
        <v>　３－１.授業料概算申請</v>
      </c>
      <c r="U114" s="52"/>
      <c r="V114" s="53"/>
      <c r="W114" s="53"/>
      <c r="X114" s="53"/>
      <c r="Y114" s="53"/>
      <c r="Z114" s="52"/>
      <c r="AA114" s="52"/>
      <c r="AB114" s="52"/>
      <c r="AC114" s="52"/>
      <c r="AD114" s="52"/>
      <c r="AE114" s="52"/>
      <c r="AF114" s="52"/>
      <c r="AG114" s="49"/>
    </row>
    <row r="115" spans="1:33">
      <c r="A115" s="83" t="s">
        <v>74</v>
      </c>
      <c r="B115" s="51"/>
      <c r="C115" s="51"/>
      <c r="D115" s="51"/>
      <c r="E115" s="51"/>
      <c r="F115" s="51"/>
      <c r="G115" s="51"/>
      <c r="H115" s="51"/>
      <c r="I115" s="51"/>
      <c r="J115" s="51" t="s">
        <v>78</v>
      </c>
      <c r="K115" s="212" t="str">
        <f>E66</f>
        <v>€</v>
      </c>
      <c r="L115" s="213"/>
      <c r="M115" s="214">
        <f>ROUND(M114/O62*O63,2)</f>
        <v>2199.17</v>
      </c>
      <c r="N115" s="215"/>
      <c r="O115" s="215"/>
      <c r="P115" s="215"/>
      <c r="Q115" s="215"/>
      <c r="R115" s="215"/>
      <c r="S115" s="216"/>
      <c r="T115" s="52" t="str">
        <f>"=Ａ/"&amp;O62&amp;"か月（総月数）*"&amp;O63&amp;"か月（2021年度対象月数）"</f>
        <v>=Ａ/12か月（総月数）*7か月（2021年度対象月数）</v>
      </c>
      <c r="U115" s="52"/>
      <c r="V115" s="53"/>
      <c r="W115" s="53"/>
      <c r="X115" s="53"/>
      <c r="Y115" s="53"/>
      <c r="Z115" s="52"/>
      <c r="AA115" s="52"/>
      <c r="AB115" s="52"/>
      <c r="AC115" s="52"/>
      <c r="AD115" s="52"/>
      <c r="AE115" s="52"/>
      <c r="AF115" s="52"/>
      <c r="AG115" s="49"/>
    </row>
    <row r="116" spans="1:33">
      <c r="A116" s="83" t="s">
        <v>75</v>
      </c>
      <c r="B116" s="51"/>
      <c r="C116" s="51"/>
      <c r="D116" s="51"/>
      <c r="E116" s="51"/>
      <c r="F116" s="51"/>
      <c r="G116" s="51"/>
      <c r="H116" s="51"/>
      <c r="I116" s="51"/>
      <c r="J116" s="51" t="s">
        <v>79</v>
      </c>
      <c r="K116" s="212" t="str">
        <f>E66</f>
        <v>€</v>
      </c>
      <c r="L116" s="213"/>
      <c r="M116" s="214">
        <f>ROUND(M114/O62*O64,2)</f>
        <v>1570.83</v>
      </c>
      <c r="N116" s="215"/>
      <c r="O116" s="215"/>
      <c r="P116" s="215"/>
      <c r="Q116" s="215"/>
      <c r="R116" s="215"/>
      <c r="S116" s="216"/>
      <c r="T116" s="52" t="str">
        <f>"=Ａ/"&amp;O62&amp;"か月*"&amp;O64&amp;"か月"</f>
        <v>=Ａ/12か月*5か月</v>
      </c>
      <c r="U116" s="53"/>
      <c r="V116" s="53"/>
      <c r="W116" s="53"/>
      <c r="X116" s="53"/>
      <c r="Y116" s="53"/>
      <c r="Z116" s="54"/>
      <c r="AA116" s="217" t="s">
        <v>76</v>
      </c>
      <c r="AB116" s="217"/>
      <c r="AC116" s="217"/>
      <c r="AD116" s="217"/>
      <c r="AE116" s="217"/>
      <c r="AF116" s="217"/>
      <c r="AG116" s="49"/>
    </row>
    <row r="117" spans="1:33" ht="12.75" thickBot="1">
      <c r="A117" s="51" t="s">
        <v>232</v>
      </c>
      <c r="B117" s="50"/>
      <c r="C117" s="50"/>
      <c r="D117" s="50"/>
      <c r="E117" s="57"/>
      <c r="F117" s="57"/>
      <c r="G117" s="50"/>
      <c r="H117" s="50"/>
      <c r="I117" s="50"/>
      <c r="J117" s="50"/>
      <c r="K117" s="50"/>
      <c r="L117" s="50"/>
      <c r="M117" s="218">
        <f>ROUNDDOWN(M115*S66,0)</f>
        <v>266099</v>
      </c>
      <c r="N117" s="219"/>
      <c r="O117" s="219"/>
      <c r="P117" s="219"/>
      <c r="Q117" s="219"/>
      <c r="R117" s="219"/>
      <c r="S117" s="220"/>
      <c r="T117" s="55" t="s">
        <v>20</v>
      </c>
      <c r="U117" s="52" t="str">
        <f>"　=B*"&amp;S66&amp;"円（令和３年度円換算率）"</f>
        <v>　=B*121円（令和３年度円換算率）</v>
      </c>
      <c r="V117" s="55"/>
      <c r="W117" s="55"/>
      <c r="X117" s="56"/>
      <c r="Y117" s="56"/>
      <c r="Z117" s="56"/>
      <c r="AA117" s="60"/>
      <c r="AB117" s="60"/>
      <c r="AC117" s="60"/>
      <c r="AD117" s="60"/>
      <c r="AE117" s="60"/>
      <c r="AF117" s="60"/>
    </row>
    <row r="118" spans="1:33" ht="27" customHeight="1" thickTop="1" thickBot="1">
      <c r="A118" s="61" t="s">
        <v>233</v>
      </c>
      <c r="B118" s="62"/>
      <c r="C118" s="62"/>
      <c r="D118" s="62"/>
      <c r="E118" s="63"/>
      <c r="F118" s="63"/>
      <c r="G118" s="62"/>
      <c r="H118" s="62"/>
      <c r="I118" s="62"/>
      <c r="J118" s="62"/>
      <c r="K118" s="62"/>
      <c r="L118" s="62"/>
      <c r="M118" s="221">
        <f ca="1">IF(AB44=0,IF(AB49=M117,M117,IF(M117-AB49&lt;=AB52,M117,AB51)),IF(AB49=M117,M117,IF(M117-AB49&lt;=AB52,M117,AB51-AB44)))</f>
        <v>266099</v>
      </c>
      <c r="N118" s="222"/>
      <c r="O118" s="222"/>
      <c r="P118" s="222"/>
      <c r="Q118" s="222"/>
      <c r="R118" s="222"/>
      <c r="S118" s="223"/>
      <c r="T118" s="64" t="s">
        <v>20</v>
      </c>
      <c r="U118" s="64"/>
      <c r="V118" s="64"/>
      <c r="W118" s="224" t="str">
        <f ca="1">IF(AB44+M117&lt;=2500000,"","年度支給上限額調整済")</f>
        <v/>
      </c>
      <c r="X118" s="224"/>
      <c r="Y118" s="224"/>
      <c r="Z118" s="224"/>
      <c r="AA118" s="224"/>
      <c r="AB118" s="224"/>
      <c r="AC118" s="224"/>
      <c r="AD118" s="224"/>
      <c r="AE118" s="224"/>
      <c r="AF118" s="225"/>
    </row>
    <row r="119" spans="1:33" s="69" customFormat="1" ht="15.75" customHeight="1" thickTop="1">
      <c r="A119" s="70" t="s">
        <v>82</v>
      </c>
      <c r="B119" s="66"/>
      <c r="C119" s="66"/>
      <c r="D119" s="66"/>
      <c r="E119" s="66"/>
      <c r="F119" s="66"/>
      <c r="G119" s="66"/>
      <c r="H119" s="66"/>
      <c r="I119" s="66"/>
      <c r="J119" s="66"/>
      <c r="K119" s="66"/>
      <c r="L119" s="66"/>
      <c r="M119" s="188">
        <f ca="1">AB44+M118</f>
        <v>431169</v>
      </c>
      <c r="N119" s="189"/>
      <c r="O119" s="189"/>
      <c r="P119" s="189"/>
      <c r="Q119" s="189"/>
      <c r="R119" s="189"/>
      <c r="S119" s="190"/>
      <c r="T119" s="67" t="s">
        <v>20</v>
      </c>
      <c r="U119" s="65"/>
      <c r="V119" s="67"/>
      <c r="W119" s="67"/>
      <c r="X119" s="67"/>
      <c r="Y119" s="67"/>
      <c r="Z119" s="67"/>
      <c r="AA119" s="68"/>
      <c r="AB119" s="68"/>
      <c r="AC119" s="68"/>
      <c r="AD119" s="68"/>
      <c r="AE119" s="68"/>
      <c r="AF119" s="68"/>
    </row>
    <row r="120" spans="1:33" s="81" customFormat="1" ht="15.75" customHeight="1">
      <c r="A120" s="191" t="s">
        <v>198</v>
      </c>
      <c r="B120" s="192"/>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c r="Y120" s="195"/>
      <c r="Z120" s="195"/>
      <c r="AA120" s="195"/>
      <c r="AB120" s="195"/>
      <c r="AC120" s="195"/>
      <c r="AD120" s="195"/>
      <c r="AE120" s="195"/>
      <c r="AF120" s="196"/>
    </row>
    <row r="121" spans="1:33" s="81" customFormat="1" ht="37.5" customHeight="1">
      <c r="A121" s="193"/>
      <c r="B121" s="194"/>
      <c r="C121" s="197"/>
      <c r="D121" s="197"/>
      <c r="E121" s="197"/>
      <c r="F121" s="197"/>
      <c r="G121" s="197"/>
      <c r="H121" s="197"/>
      <c r="I121" s="197"/>
      <c r="J121" s="197"/>
      <c r="K121" s="197"/>
      <c r="L121" s="197"/>
      <c r="M121" s="197"/>
      <c r="N121" s="197"/>
      <c r="O121" s="197"/>
      <c r="P121" s="197"/>
      <c r="Q121" s="197"/>
      <c r="R121" s="197"/>
      <c r="S121" s="197"/>
      <c r="T121" s="197"/>
      <c r="U121" s="197"/>
      <c r="V121" s="197"/>
      <c r="W121" s="197"/>
      <c r="X121" s="197"/>
      <c r="Y121" s="197"/>
      <c r="Z121" s="197"/>
      <c r="AA121" s="197"/>
      <c r="AB121" s="197"/>
      <c r="AC121" s="197"/>
      <c r="AD121" s="197"/>
      <c r="AE121" s="197"/>
      <c r="AF121" s="198"/>
    </row>
    <row r="122" spans="1:33" s="81" customFormat="1" ht="15.75" customHeight="1">
      <c r="A122" s="76"/>
      <c r="B122" s="77"/>
      <c r="C122" s="77"/>
      <c r="D122" s="77"/>
      <c r="E122" s="77"/>
      <c r="F122" s="77"/>
      <c r="G122" s="77"/>
      <c r="H122" s="77"/>
      <c r="I122" s="77"/>
      <c r="J122" s="77"/>
      <c r="K122" s="77"/>
      <c r="L122" s="77"/>
      <c r="M122" s="78"/>
      <c r="N122" s="78"/>
      <c r="O122" s="78"/>
      <c r="P122" s="78"/>
      <c r="Q122" s="78"/>
      <c r="R122" s="78"/>
      <c r="S122" s="78"/>
      <c r="T122" s="77"/>
      <c r="U122" s="79"/>
      <c r="V122" s="77"/>
      <c r="W122" s="77"/>
      <c r="X122" s="77"/>
      <c r="Y122" s="77"/>
      <c r="Z122" s="77"/>
      <c r="AA122" s="80"/>
      <c r="AB122" s="80"/>
      <c r="AC122" s="80"/>
      <c r="AD122" s="80"/>
      <c r="AE122" s="80"/>
      <c r="AF122" s="80"/>
    </row>
    <row r="123" spans="1:33" s="81" customFormat="1" ht="15.75" customHeight="1">
      <c r="A123" s="76"/>
      <c r="B123" s="77"/>
      <c r="C123" s="77"/>
      <c r="D123" s="77"/>
      <c r="E123" s="77"/>
      <c r="F123" s="77"/>
      <c r="G123" s="77"/>
      <c r="H123" s="77"/>
      <c r="I123" s="77"/>
      <c r="J123" s="77"/>
      <c r="K123" s="77"/>
      <c r="L123" s="77"/>
      <c r="M123" s="78"/>
      <c r="N123" s="78"/>
      <c r="O123" s="78"/>
      <c r="P123" s="78"/>
      <c r="Q123" s="78"/>
      <c r="R123" s="78"/>
      <c r="S123" s="78"/>
      <c r="T123" s="77"/>
      <c r="U123" s="79"/>
      <c r="V123" s="77"/>
      <c r="W123" s="77"/>
      <c r="X123" s="77"/>
      <c r="Y123" s="77"/>
      <c r="Z123" s="77"/>
      <c r="AA123" s="80"/>
      <c r="AB123" s="80"/>
      <c r="AC123" s="80"/>
      <c r="AD123" s="80"/>
      <c r="AE123" s="80"/>
      <c r="AF123" s="80"/>
    </row>
    <row r="124" spans="1:33" s="74" customFormat="1" ht="23.25" customHeight="1">
      <c r="A124" s="73" t="s">
        <v>252</v>
      </c>
      <c r="B124" s="73"/>
      <c r="C124" s="73"/>
      <c r="D124" s="73"/>
      <c r="E124" s="73"/>
      <c r="F124" s="73"/>
      <c r="G124" s="73"/>
      <c r="H124" s="73"/>
      <c r="I124" s="73"/>
      <c r="J124" s="73"/>
      <c r="K124" s="73"/>
      <c r="L124" s="73"/>
      <c r="M124" s="73"/>
      <c r="N124" s="73"/>
      <c r="O124" s="73"/>
      <c r="P124" s="73"/>
      <c r="Q124" s="73"/>
      <c r="R124" s="73"/>
      <c r="S124" s="73"/>
      <c r="T124" s="73"/>
      <c r="U124" s="73"/>
      <c r="V124" s="73"/>
      <c r="W124" s="73"/>
      <c r="X124" s="73"/>
      <c r="Y124" s="73"/>
      <c r="Z124" s="73"/>
      <c r="AA124" s="73"/>
      <c r="AB124" s="73"/>
      <c r="AC124" s="73"/>
      <c r="AD124" s="73"/>
      <c r="AE124" s="73"/>
      <c r="AF124" s="73"/>
    </row>
    <row r="125" spans="1:33" s="1" customFormat="1" ht="28.5" customHeight="1">
      <c r="A125" s="109" t="s">
        <v>83</v>
      </c>
      <c r="B125" s="110"/>
      <c r="C125" s="110"/>
      <c r="D125" s="110"/>
      <c r="E125" s="110"/>
      <c r="F125" s="110"/>
      <c r="G125" s="110"/>
      <c r="H125" s="110"/>
      <c r="I125" s="110"/>
      <c r="J125" s="110"/>
      <c r="K125" s="110"/>
      <c r="L125" s="110"/>
      <c r="M125" s="110"/>
      <c r="N125" s="110"/>
      <c r="O125" s="110"/>
      <c r="P125" s="110"/>
      <c r="Q125" s="110"/>
      <c r="R125" s="110"/>
      <c r="S125" s="110"/>
      <c r="T125" s="110"/>
      <c r="U125" s="110"/>
      <c r="V125" s="110"/>
      <c r="W125" s="110"/>
      <c r="X125" s="110"/>
      <c r="Y125" s="110"/>
      <c r="Z125" s="110"/>
      <c r="AA125" s="110"/>
      <c r="AB125" s="108"/>
      <c r="AC125" s="108"/>
      <c r="AD125" s="108"/>
      <c r="AE125" s="108"/>
      <c r="AF125" s="108"/>
    </row>
    <row r="126" spans="1:33" s="1" customFormat="1" ht="42.75" customHeight="1">
      <c r="A126" s="199" t="s">
        <v>239</v>
      </c>
      <c r="B126" s="199"/>
      <c r="C126" s="199"/>
      <c r="D126" s="199"/>
      <c r="E126" s="199"/>
      <c r="F126" s="200" t="s">
        <v>240</v>
      </c>
      <c r="G126" s="201"/>
      <c r="H126" s="201"/>
      <c r="I126" s="202"/>
      <c r="J126" s="203" t="s">
        <v>41</v>
      </c>
      <c r="K126" s="204"/>
      <c r="L126" s="205" t="s">
        <v>88</v>
      </c>
      <c r="M126" s="206"/>
      <c r="N126" s="206"/>
      <c r="O126" s="206"/>
      <c r="P126" s="207"/>
      <c r="Q126" s="200" t="s">
        <v>84</v>
      </c>
      <c r="R126" s="201"/>
      <c r="S126" s="201"/>
      <c r="T126" s="202"/>
      <c r="U126" s="208" t="s">
        <v>96</v>
      </c>
      <c r="V126" s="208"/>
      <c r="W126" s="208"/>
      <c r="X126" s="208"/>
      <c r="Y126" s="208"/>
      <c r="Z126" s="208"/>
      <c r="AA126" s="209" t="s">
        <v>95</v>
      </c>
      <c r="AB126" s="210"/>
      <c r="AC126" s="210"/>
      <c r="AD126" s="210"/>
      <c r="AE126" s="210"/>
      <c r="AF126" s="211"/>
    </row>
    <row r="127" spans="1:33" s="1" customFormat="1" ht="18" customHeight="1">
      <c r="A127" s="176" t="s">
        <v>246</v>
      </c>
      <c r="B127" s="176"/>
      <c r="C127" s="176"/>
      <c r="D127" s="176"/>
      <c r="E127" s="176"/>
      <c r="F127" s="177" t="s">
        <v>225</v>
      </c>
      <c r="G127" s="178"/>
      <c r="H127" s="178"/>
      <c r="I127" s="179"/>
      <c r="J127" s="180" t="str">
        <f>$E$66</f>
        <v>€</v>
      </c>
      <c r="K127" s="181"/>
      <c r="L127" s="182">
        <v>1006.6</v>
      </c>
      <c r="M127" s="183"/>
      <c r="N127" s="183"/>
      <c r="O127" s="183"/>
      <c r="P127" s="184"/>
      <c r="Q127" s="185">
        <f>M114-L127</f>
        <v>2763.4</v>
      </c>
      <c r="R127" s="186"/>
      <c r="S127" s="186"/>
      <c r="T127" s="187"/>
      <c r="U127" s="175">
        <v>44438</v>
      </c>
      <c r="V127" s="175"/>
      <c r="W127" s="175"/>
      <c r="X127" s="175"/>
      <c r="Y127" s="175"/>
      <c r="Z127" s="175"/>
      <c r="AA127" s="175">
        <v>44440</v>
      </c>
      <c r="AB127" s="175"/>
      <c r="AC127" s="175"/>
      <c r="AD127" s="175"/>
      <c r="AE127" s="175"/>
      <c r="AF127" s="175"/>
    </row>
    <row r="128" spans="1:33" s="1" customFormat="1" ht="18" customHeight="1">
      <c r="A128" s="176"/>
      <c r="B128" s="176"/>
      <c r="C128" s="176"/>
      <c r="D128" s="176"/>
      <c r="E128" s="176"/>
      <c r="F128" s="177"/>
      <c r="G128" s="178"/>
      <c r="H128" s="178"/>
      <c r="I128" s="179"/>
      <c r="J128" s="180" t="str">
        <f>$E$66</f>
        <v>€</v>
      </c>
      <c r="K128" s="181"/>
      <c r="L128" s="182"/>
      <c r="M128" s="183"/>
      <c r="N128" s="183"/>
      <c r="O128" s="183"/>
      <c r="P128" s="184"/>
      <c r="Q128" s="185">
        <f>IF(L128&gt;0,Q127-L128,0)</f>
        <v>0</v>
      </c>
      <c r="R128" s="186"/>
      <c r="S128" s="186"/>
      <c r="T128" s="187"/>
      <c r="U128" s="175"/>
      <c r="V128" s="175"/>
      <c r="W128" s="175"/>
      <c r="X128" s="175"/>
      <c r="Y128" s="175"/>
      <c r="Z128" s="175"/>
      <c r="AA128" s="175"/>
      <c r="AB128" s="175"/>
      <c r="AC128" s="175"/>
      <c r="AD128" s="175"/>
      <c r="AE128" s="175"/>
      <c r="AF128" s="175"/>
    </row>
    <row r="129" spans="1:32" s="71" customFormat="1" ht="18" customHeight="1">
      <c r="A129" s="176"/>
      <c r="B129" s="176"/>
      <c r="C129" s="176"/>
      <c r="D129" s="176"/>
      <c r="E129" s="176"/>
      <c r="F129" s="177"/>
      <c r="G129" s="178"/>
      <c r="H129" s="178"/>
      <c r="I129" s="179"/>
      <c r="J129" s="180" t="str">
        <f t="shared" ref="J129:J132" si="2">$E$66</f>
        <v>€</v>
      </c>
      <c r="K129" s="181"/>
      <c r="L129" s="182"/>
      <c r="M129" s="183"/>
      <c r="N129" s="183"/>
      <c r="O129" s="183"/>
      <c r="P129" s="184"/>
      <c r="Q129" s="185">
        <f>IF(L129&gt;0,Q128-L129,0)</f>
        <v>0</v>
      </c>
      <c r="R129" s="186"/>
      <c r="S129" s="186"/>
      <c r="T129" s="187"/>
      <c r="U129" s="175"/>
      <c r="V129" s="175"/>
      <c r="W129" s="175"/>
      <c r="X129" s="175"/>
      <c r="Y129" s="175"/>
      <c r="Z129" s="175"/>
      <c r="AA129" s="175"/>
      <c r="AB129" s="175"/>
      <c r="AC129" s="175"/>
      <c r="AD129" s="175"/>
      <c r="AE129" s="175"/>
      <c r="AF129" s="175"/>
    </row>
    <row r="130" spans="1:32" s="71" customFormat="1" ht="18" customHeight="1">
      <c r="A130" s="176"/>
      <c r="B130" s="176"/>
      <c r="C130" s="176"/>
      <c r="D130" s="176"/>
      <c r="E130" s="176"/>
      <c r="F130" s="177"/>
      <c r="G130" s="178"/>
      <c r="H130" s="178"/>
      <c r="I130" s="179"/>
      <c r="J130" s="180" t="str">
        <f t="shared" si="2"/>
        <v>€</v>
      </c>
      <c r="K130" s="181"/>
      <c r="L130" s="182"/>
      <c r="M130" s="183"/>
      <c r="N130" s="183"/>
      <c r="O130" s="183"/>
      <c r="P130" s="184"/>
      <c r="Q130" s="185">
        <f>IF(L130&gt;0,Q129-L130,0)</f>
        <v>0</v>
      </c>
      <c r="R130" s="186"/>
      <c r="S130" s="186"/>
      <c r="T130" s="187"/>
      <c r="U130" s="175"/>
      <c r="V130" s="175"/>
      <c r="W130" s="175"/>
      <c r="X130" s="175"/>
      <c r="Y130" s="175"/>
      <c r="Z130" s="175"/>
      <c r="AA130" s="175"/>
      <c r="AB130" s="175"/>
      <c r="AC130" s="175"/>
      <c r="AD130" s="175"/>
      <c r="AE130" s="175"/>
      <c r="AF130" s="175"/>
    </row>
    <row r="131" spans="1:32" s="71" customFormat="1" ht="18" customHeight="1">
      <c r="A131" s="176"/>
      <c r="B131" s="176"/>
      <c r="C131" s="176"/>
      <c r="D131" s="176"/>
      <c r="E131" s="176"/>
      <c r="F131" s="177"/>
      <c r="G131" s="178"/>
      <c r="H131" s="178"/>
      <c r="I131" s="179"/>
      <c r="J131" s="180" t="str">
        <f t="shared" si="2"/>
        <v>€</v>
      </c>
      <c r="K131" s="181"/>
      <c r="L131" s="182"/>
      <c r="M131" s="183"/>
      <c r="N131" s="183"/>
      <c r="O131" s="183"/>
      <c r="P131" s="184"/>
      <c r="Q131" s="185">
        <f>IF(L131&gt;0,Q130-L131,0)</f>
        <v>0</v>
      </c>
      <c r="R131" s="186"/>
      <c r="S131" s="186"/>
      <c r="T131" s="187"/>
      <c r="U131" s="175"/>
      <c r="V131" s="175"/>
      <c r="W131" s="175"/>
      <c r="X131" s="175"/>
      <c r="Y131" s="175"/>
      <c r="Z131" s="175"/>
      <c r="AA131" s="175"/>
      <c r="AB131" s="175"/>
      <c r="AC131" s="175"/>
      <c r="AD131" s="175"/>
      <c r="AE131" s="175"/>
      <c r="AF131" s="175"/>
    </row>
    <row r="132" spans="1:32" s="71" customFormat="1" ht="18" customHeight="1">
      <c r="A132" s="176"/>
      <c r="B132" s="176"/>
      <c r="C132" s="176"/>
      <c r="D132" s="176"/>
      <c r="E132" s="176"/>
      <c r="F132" s="177"/>
      <c r="G132" s="178"/>
      <c r="H132" s="178"/>
      <c r="I132" s="179"/>
      <c r="J132" s="180" t="str">
        <f t="shared" si="2"/>
        <v>€</v>
      </c>
      <c r="K132" s="181"/>
      <c r="L132" s="182"/>
      <c r="M132" s="183"/>
      <c r="N132" s="183"/>
      <c r="O132" s="183"/>
      <c r="P132" s="184"/>
      <c r="Q132" s="185">
        <f>IF(L132&gt;0,Q131-L132,0)</f>
        <v>0</v>
      </c>
      <c r="R132" s="186"/>
      <c r="S132" s="186"/>
      <c r="T132" s="187"/>
      <c r="U132" s="175"/>
      <c r="V132" s="175"/>
      <c r="W132" s="175"/>
      <c r="X132" s="175"/>
      <c r="Y132" s="175"/>
      <c r="Z132" s="175"/>
      <c r="AA132" s="175"/>
      <c r="AB132" s="175"/>
      <c r="AC132" s="175"/>
      <c r="AD132" s="175"/>
      <c r="AE132" s="175"/>
      <c r="AF132" s="175"/>
    </row>
    <row r="133" spans="1:32" s="71" customFormat="1" ht="18" customHeight="1">
      <c r="A133" s="111"/>
      <c r="B133" s="111"/>
      <c r="C133" s="111"/>
      <c r="D133" s="111"/>
      <c r="E133" s="111"/>
      <c r="F133" s="111"/>
      <c r="G133" s="111"/>
      <c r="H133" s="111"/>
      <c r="I133" s="111"/>
      <c r="J133" s="112"/>
      <c r="K133" s="112"/>
      <c r="L133" s="111"/>
      <c r="M133" s="111"/>
      <c r="N133" s="111"/>
      <c r="O133" s="111"/>
      <c r="P133" s="111"/>
      <c r="Q133" s="113"/>
      <c r="R133" s="114" t="s">
        <v>85</v>
      </c>
      <c r="S133" s="115"/>
      <c r="T133" s="115"/>
      <c r="U133" s="111"/>
      <c r="V133" s="112"/>
      <c r="W133" s="111"/>
      <c r="X133" s="112"/>
      <c r="Y133" s="111"/>
      <c r="Z133" s="111"/>
      <c r="AA133" s="111"/>
      <c r="AB133" s="116"/>
      <c r="AC133" s="116"/>
      <c r="AD133" s="116"/>
      <c r="AE133" s="116"/>
      <c r="AF133" s="116"/>
    </row>
    <row r="134" spans="1:32" s="71" customFormat="1">
      <c r="A134" s="137" t="s">
        <v>86</v>
      </c>
      <c r="B134" s="117"/>
      <c r="C134" s="117"/>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7"/>
      <c r="Z134" s="117"/>
      <c r="AA134" s="117"/>
      <c r="AB134" s="118"/>
      <c r="AC134" s="118"/>
      <c r="AD134" s="118"/>
      <c r="AE134" s="118"/>
      <c r="AF134" s="118"/>
    </row>
    <row r="135" spans="1:32" s="71" customFormat="1">
      <c r="A135" s="137" t="s">
        <v>87</v>
      </c>
      <c r="B135" s="117"/>
      <c r="C135" s="117"/>
      <c r="D135" s="117"/>
      <c r="E135" s="117"/>
      <c r="F135" s="117"/>
      <c r="G135" s="117"/>
      <c r="H135" s="117"/>
      <c r="I135" s="117"/>
      <c r="J135" s="117"/>
      <c r="K135" s="117"/>
      <c r="L135" s="117"/>
      <c r="M135" s="117"/>
      <c r="N135" s="117"/>
      <c r="O135" s="117"/>
      <c r="P135" s="117"/>
      <c r="Q135" s="117"/>
      <c r="R135" s="117"/>
      <c r="S135" s="117"/>
      <c r="T135" s="117"/>
      <c r="U135" s="117"/>
      <c r="V135" s="117"/>
      <c r="W135" s="117"/>
      <c r="X135" s="117"/>
      <c r="Y135" s="117"/>
      <c r="Z135" s="117"/>
      <c r="AA135" s="117"/>
      <c r="AB135" s="118"/>
      <c r="AC135" s="118"/>
      <c r="AD135" s="118"/>
      <c r="AE135" s="118"/>
      <c r="AF135" s="118"/>
    </row>
    <row r="136" spans="1:32" s="71" customFormat="1">
      <c r="A136" s="137" t="s">
        <v>90</v>
      </c>
      <c r="B136" s="117"/>
      <c r="C136" s="117"/>
      <c r="D136" s="117"/>
      <c r="E136" s="117"/>
      <c r="F136" s="117"/>
      <c r="G136" s="117"/>
      <c r="H136" s="117"/>
      <c r="I136" s="117"/>
      <c r="J136" s="117"/>
      <c r="K136" s="117"/>
      <c r="L136" s="117"/>
      <c r="M136" s="117"/>
      <c r="N136" s="117"/>
      <c r="O136" s="117"/>
      <c r="P136" s="117"/>
      <c r="Q136" s="117"/>
      <c r="R136" s="117"/>
      <c r="S136" s="117"/>
      <c r="T136" s="117"/>
      <c r="U136" s="117"/>
      <c r="V136" s="117"/>
      <c r="W136" s="117"/>
      <c r="X136" s="117"/>
      <c r="Y136" s="117"/>
      <c r="Z136" s="117"/>
      <c r="AA136" s="117"/>
      <c r="AB136" s="118"/>
      <c r="AC136" s="118"/>
      <c r="AD136" s="118"/>
      <c r="AE136" s="118"/>
      <c r="AF136" s="118"/>
    </row>
    <row r="137" spans="1:32" s="71" customFormat="1" ht="12" customHeight="1">
      <c r="A137" s="137" t="s">
        <v>91</v>
      </c>
      <c r="B137" s="119"/>
      <c r="C137" s="119"/>
      <c r="D137" s="119"/>
      <c r="E137" s="119"/>
      <c r="F137" s="119"/>
      <c r="G137" s="119"/>
      <c r="H137" s="119"/>
      <c r="I137" s="119"/>
      <c r="J137" s="119"/>
      <c r="K137" s="119"/>
      <c r="L137" s="119"/>
      <c r="M137" s="119"/>
      <c r="N137" s="119"/>
      <c r="O137" s="119"/>
      <c r="P137" s="119"/>
      <c r="Q137" s="119"/>
      <c r="R137" s="119"/>
      <c r="S137" s="119"/>
      <c r="T137" s="119"/>
      <c r="U137" s="119"/>
      <c r="V137" s="119"/>
      <c r="W137" s="119"/>
      <c r="X137" s="119"/>
      <c r="Y137" s="119"/>
      <c r="Z137" s="119"/>
      <c r="AA137" s="119"/>
      <c r="AB137" s="119"/>
      <c r="AC137" s="118"/>
      <c r="AD137" s="118"/>
      <c r="AE137" s="118"/>
      <c r="AF137" s="118"/>
    </row>
    <row r="138" spans="1:32" s="71" customFormat="1">
      <c r="A138" s="72"/>
      <c r="B138" s="72"/>
      <c r="C138" s="72"/>
      <c r="D138" s="72"/>
      <c r="E138" s="72"/>
      <c r="F138" s="72"/>
      <c r="G138" s="72"/>
      <c r="H138" s="72"/>
      <c r="I138" s="72"/>
      <c r="J138" s="72"/>
      <c r="K138" s="72"/>
      <c r="L138" s="72"/>
      <c r="M138" s="72"/>
      <c r="N138" s="72"/>
      <c r="O138" s="72"/>
      <c r="P138" s="72"/>
      <c r="Q138" s="72"/>
      <c r="R138" s="72"/>
      <c r="S138" s="72"/>
      <c r="T138" s="72"/>
      <c r="U138" s="72"/>
      <c r="V138" s="72"/>
      <c r="W138" s="72"/>
      <c r="X138" s="72"/>
      <c r="Y138" s="72"/>
      <c r="Z138" s="72"/>
      <c r="AA138" s="72"/>
    </row>
    <row r="139" spans="1:32" s="71" customFormat="1">
      <c r="A139" s="72"/>
      <c r="B139" s="72"/>
      <c r="C139" s="72"/>
      <c r="D139" s="72"/>
      <c r="E139" s="72"/>
      <c r="F139" s="72"/>
      <c r="G139" s="72"/>
      <c r="H139" s="72"/>
      <c r="I139" s="72"/>
      <c r="J139" s="72"/>
      <c r="K139" s="72"/>
      <c r="L139" s="72"/>
      <c r="M139" s="72"/>
      <c r="N139" s="72"/>
      <c r="O139" s="72"/>
      <c r="P139" s="72"/>
      <c r="Q139" s="72"/>
      <c r="R139" s="72"/>
      <c r="S139" s="72"/>
      <c r="T139" s="72"/>
      <c r="U139" s="72"/>
      <c r="V139" s="72"/>
      <c r="W139" s="72"/>
      <c r="X139" s="72"/>
      <c r="Y139" s="72"/>
      <c r="Z139" s="72"/>
      <c r="AA139" s="72"/>
    </row>
  </sheetData>
  <mergeCells count="247">
    <mergeCell ref="W20:AF20"/>
    <mergeCell ref="W21:AF21"/>
    <mergeCell ref="W22:AF22"/>
    <mergeCell ref="A24:AF24"/>
    <mergeCell ref="A31:I31"/>
    <mergeCell ref="J31:M31"/>
    <mergeCell ref="O31:P31"/>
    <mergeCell ref="V31:Y31"/>
    <mergeCell ref="AA31:AB31"/>
    <mergeCell ref="A36:C36"/>
    <mergeCell ref="D36:F36"/>
    <mergeCell ref="G36:L36"/>
    <mergeCell ref="M36:O36"/>
    <mergeCell ref="P36:T36"/>
    <mergeCell ref="U36:Z36"/>
    <mergeCell ref="AD31:AE31"/>
    <mergeCell ref="A32:I32"/>
    <mergeCell ref="J32:AF32"/>
    <mergeCell ref="A33:I33"/>
    <mergeCell ref="J33:U33"/>
    <mergeCell ref="V33:X33"/>
    <mergeCell ref="Y33:AF33"/>
    <mergeCell ref="A37:C42"/>
    <mergeCell ref="E37:F37"/>
    <mergeCell ref="G37:I37"/>
    <mergeCell ref="M37:O37"/>
    <mergeCell ref="P37:T37"/>
    <mergeCell ref="U37:Z37"/>
    <mergeCell ref="E39:F39"/>
    <mergeCell ref="G39:I39"/>
    <mergeCell ref="M39:O39"/>
    <mergeCell ref="P39:T39"/>
    <mergeCell ref="U39:Z39"/>
    <mergeCell ref="E42:F42"/>
    <mergeCell ref="G42:I42"/>
    <mergeCell ref="M42:O42"/>
    <mergeCell ref="P42:T42"/>
    <mergeCell ref="U42:Z42"/>
    <mergeCell ref="AB39:AE39"/>
    <mergeCell ref="E40:F40"/>
    <mergeCell ref="G40:I40"/>
    <mergeCell ref="M40:O40"/>
    <mergeCell ref="P40:T40"/>
    <mergeCell ref="U40:Z40"/>
    <mergeCell ref="AB40:AE40"/>
    <mergeCell ref="AB37:AE37"/>
    <mergeCell ref="E38:F38"/>
    <mergeCell ref="G38:I38"/>
    <mergeCell ref="M38:O38"/>
    <mergeCell ref="P38:T38"/>
    <mergeCell ref="U38:Z38"/>
    <mergeCell ref="AB38:AE38"/>
    <mergeCell ref="AB42:AE42"/>
    <mergeCell ref="E41:F41"/>
    <mergeCell ref="G41:I41"/>
    <mergeCell ref="M41:O41"/>
    <mergeCell ref="P41:T41"/>
    <mergeCell ref="U41:Z41"/>
    <mergeCell ref="AB41:AE41"/>
    <mergeCell ref="AB43:AE43"/>
    <mergeCell ref="AB44:AE44"/>
    <mergeCell ref="M46:O46"/>
    <mergeCell ref="P46:T46"/>
    <mergeCell ref="U46:Z46"/>
    <mergeCell ref="AB46:AE46"/>
    <mergeCell ref="E47:F47"/>
    <mergeCell ref="G47:I47"/>
    <mergeCell ref="M47:O47"/>
    <mergeCell ref="P47:T47"/>
    <mergeCell ref="U47:Z47"/>
    <mergeCell ref="AB49:AE49"/>
    <mergeCell ref="AB50:AE50"/>
    <mergeCell ref="AB51:AE51"/>
    <mergeCell ref="AB52:AE52"/>
    <mergeCell ref="P59:R59"/>
    <mergeCell ref="A62:C62"/>
    <mergeCell ref="H62:J62"/>
    <mergeCell ref="S62:AF62"/>
    <mergeCell ref="AB47:AE47"/>
    <mergeCell ref="E48:F48"/>
    <mergeCell ref="G48:I48"/>
    <mergeCell ref="M48:O48"/>
    <mergeCell ref="P48:T48"/>
    <mergeCell ref="U48:Z48"/>
    <mergeCell ref="AB48:AE48"/>
    <mergeCell ref="A45:C48"/>
    <mergeCell ref="E45:F45"/>
    <mergeCell ref="G45:I45"/>
    <mergeCell ref="M45:O45"/>
    <mergeCell ref="P45:T45"/>
    <mergeCell ref="U45:Z45"/>
    <mergeCell ref="AB45:AE45"/>
    <mergeCell ref="E46:F46"/>
    <mergeCell ref="G46:I46"/>
    <mergeCell ref="A71:F71"/>
    <mergeCell ref="G71:S71"/>
    <mergeCell ref="T71:W71"/>
    <mergeCell ref="X71:AA71"/>
    <mergeCell ref="AB71:AF71"/>
    <mergeCell ref="S63:AF63"/>
    <mergeCell ref="S64:AF64"/>
    <mergeCell ref="E66:F66"/>
    <mergeCell ref="G66:K66"/>
    <mergeCell ref="S66:U66"/>
    <mergeCell ref="AC66:AE66"/>
    <mergeCell ref="A68:Q68"/>
    <mergeCell ref="R68:Y68"/>
    <mergeCell ref="A73:F73"/>
    <mergeCell ref="G73:I73"/>
    <mergeCell ref="N73:P73"/>
    <mergeCell ref="T73:W73"/>
    <mergeCell ref="X73:AA73"/>
    <mergeCell ref="AB73:AF73"/>
    <mergeCell ref="A72:F72"/>
    <mergeCell ref="G72:I72"/>
    <mergeCell ref="N72:P72"/>
    <mergeCell ref="T72:W72"/>
    <mergeCell ref="X72:AA72"/>
    <mergeCell ref="AB72:AF72"/>
    <mergeCell ref="X76:AA76"/>
    <mergeCell ref="AB76:AF76"/>
    <mergeCell ref="A75:F75"/>
    <mergeCell ref="G75:I75"/>
    <mergeCell ref="N75:P75"/>
    <mergeCell ref="T75:W75"/>
    <mergeCell ref="X75:AA75"/>
    <mergeCell ref="AB75:AF75"/>
    <mergeCell ref="A74:F74"/>
    <mergeCell ref="G74:I74"/>
    <mergeCell ref="N74:P74"/>
    <mergeCell ref="T74:W74"/>
    <mergeCell ref="X74:AA74"/>
    <mergeCell ref="AB74:AF74"/>
    <mergeCell ref="A77:S77"/>
    <mergeCell ref="T77:W77"/>
    <mergeCell ref="A80:D80"/>
    <mergeCell ref="E80:G80"/>
    <mergeCell ref="H80:J80"/>
    <mergeCell ref="K80:M80"/>
    <mergeCell ref="N80:P80"/>
    <mergeCell ref="Q80:W80"/>
    <mergeCell ref="A76:F76"/>
    <mergeCell ref="G76:I76"/>
    <mergeCell ref="N76:P76"/>
    <mergeCell ref="T76:W76"/>
    <mergeCell ref="X80:AF80"/>
    <mergeCell ref="A81:D83"/>
    <mergeCell ref="E81:F83"/>
    <mergeCell ref="G81:G83"/>
    <mergeCell ref="H81:I83"/>
    <mergeCell ref="J81:J83"/>
    <mergeCell ref="K81:L83"/>
    <mergeCell ref="M81:M83"/>
    <mergeCell ref="N81:O83"/>
    <mergeCell ref="P81:P83"/>
    <mergeCell ref="K90:L90"/>
    <mergeCell ref="M90:S90"/>
    <mergeCell ref="D93:F93"/>
    <mergeCell ref="K94:L94"/>
    <mergeCell ref="M94:S94"/>
    <mergeCell ref="T94:V94"/>
    <mergeCell ref="R81:W81"/>
    <mergeCell ref="X81:AF83"/>
    <mergeCell ref="R82:W82"/>
    <mergeCell ref="R83:W83"/>
    <mergeCell ref="A84:AF86"/>
    <mergeCell ref="D89:F89"/>
    <mergeCell ref="F104:H104"/>
    <mergeCell ref="K105:L105"/>
    <mergeCell ref="M105:S105"/>
    <mergeCell ref="T105:V105"/>
    <mergeCell ref="K106:L106"/>
    <mergeCell ref="M106:S106"/>
    <mergeCell ref="T106:V106"/>
    <mergeCell ref="K95:L95"/>
    <mergeCell ref="M95:S95"/>
    <mergeCell ref="T95:V95"/>
    <mergeCell ref="A96:AF96"/>
    <mergeCell ref="D102:F102"/>
    <mergeCell ref="K116:L116"/>
    <mergeCell ref="M116:S116"/>
    <mergeCell ref="AA116:AF116"/>
    <mergeCell ref="M117:S117"/>
    <mergeCell ref="M118:S118"/>
    <mergeCell ref="W118:AF118"/>
    <mergeCell ref="A107:AF107"/>
    <mergeCell ref="A108:AF110"/>
    <mergeCell ref="K114:L114"/>
    <mergeCell ref="M114:S114"/>
    <mergeCell ref="K115:L115"/>
    <mergeCell ref="M115:S115"/>
    <mergeCell ref="M119:S119"/>
    <mergeCell ref="A120:B121"/>
    <mergeCell ref="C120:AF121"/>
    <mergeCell ref="A126:E126"/>
    <mergeCell ref="F126:I126"/>
    <mergeCell ref="J126:K126"/>
    <mergeCell ref="L126:P126"/>
    <mergeCell ref="Q126:T126"/>
    <mergeCell ref="U126:Z126"/>
    <mergeCell ref="AA126:AF126"/>
    <mergeCell ref="U130:Z130"/>
    <mergeCell ref="AA130:AF130"/>
    <mergeCell ref="A129:E129"/>
    <mergeCell ref="F129:I129"/>
    <mergeCell ref="J129:K129"/>
    <mergeCell ref="L129:P129"/>
    <mergeCell ref="Q129:T129"/>
    <mergeCell ref="U129:Z129"/>
    <mergeCell ref="AA127:AF127"/>
    <mergeCell ref="A128:E128"/>
    <mergeCell ref="F128:I128"/>
    <mergeCell ref="J128:K128"/>
    <mergeCell ref="L128:P128"/>
    <mergeCell ref="Q128:T128"/>
    <mergeCell ref="U128:Z128"/>
    <mergeCell ref="AA128:AF128"/>
    <mergeCell ref="A127:E127"/>
    <mergeCell ref="F127:I127"/>
    <mergeCell ref="J127:K127"/>
    <mergeCell ref="L127:P127"/>
    <mergeCell ref="Q127:T127"/>
    <mergeCell ref="U127:Z127"/>
    <mergeCell ref="A1:AF14"/>
    <mergeCell ref="A52:AA52"/>
    <mergeCell ref="A97:AF99"/>
    <mergeCell ref="A28:AF28"/>
    <mergeCell ref="AA131:AF131"/>
    <mergeCell ref="A132:E132"/>
    <mergeCell ref="F132:I132"/>
    <mergeCell ref="J132:K132"/>
    <mergeCell ref="L132:P132"/>
    <mergeCell ref="Q132:T132"/>
    <mergeCell ref="U132:Z132"/>
    <mergeCell ref="AA132:AF132"/>
    <mergeCell ref="A131:E131"/>
    <mergeCell ref="F131:I131"/>
    <mergeCell ref="J131:K131"/>
    <mergeCell ref="L131:P131"/>
    <mergeCell ref="Q131:T131"/>
    <mergeCell ref="U131:Z131"/>
    <mergeCell ref="AA129:AF129"/>
    <mergeCell ref="A130:E130"/>
    <mergeCell ref="F130:I130"/>
    <mergeCell ref="J130:K130"/>
    <mergeCell ref="L130:P130"/>
    <mergeCell ref="Q130:T130"/>
  </mergeCells>
  <phoneticPr fontId="5"/>
  <conditionalFormatting sqref="P37:T42">
    <cfRule type="expression" dxfId="42" priority="15">
      <formula>$M37="支給"</formula>
    </cfRule>
  </conditionalFormatting>
  <conditionalFormatting sqref="P45:T48">
    <cfRule type="expression" dxfId="41" priority="14">
      <formula>$M45="支給"</formula>
    </cfRule>
  </conditionalFormatting>
  <conditionalFormatting sqref="A75:A76 G73:G76 Q73:S76">
    <cfRule type="expression" dxfId="40" priority="13">
      <formula>$K$68="通年一括払い"</formula>
    </cfRule>
  </conditionalFormatting>
  <conditionalFormatting sqref="J73:M76">
    <cfRule type="expression" dxfId="39" priority="12">
      <formula>$K$68="通年一括払い"</formula>
    </cfRule>
  </conditionalFormatting>
  <conditionalFormatting sqref="N73:N76">
    <cfRule type="expression" dxfId="38" priority="11">
      <formula>$K$68="通年一括払い"</formula>
    </cfRule>
  </conditionalFormatting>
  <conditionalFormatting sqref="A108:AF110 A97">
    <cfRule type="expression" dxfId="37" priority="10">
      <formula>OR($T$95="",$T$95="確定")</formula>
    </cfRule>
  </conditionalFormatting>
  <conditionalFormatting sqref="X72:X73">
    <cfRule type="cellIs" dxfId="36" priority="9" operator="equal">
      <formula>"確定"</formula>
    </cfRule>
  </conditionalFormatting>
  <conditionalFormatting sqref="X74">
    <cfRule type="cellIs" dxfId="35" priority="8" operator="equal">
      <formula>"確定"</formula>
    </cfRule>
  </conditionalFormatting>
  <conditionalFormatting sqref="X75">
    <cfRule type="cellIs" dxfId="34" priority="7" operator="equal">
      <formula>"確定"</formula>
    </cfRule>
  </conditionalFormatting>
  <conditionalFormatting sqref="X76">
    <cfRule type="cellIs" dxfId="33" priority="6" operator="equal">
      <formula>"確定"</formula>
    </cfRule>
  </conditionalFormatting>
  <conditionalFormatting sqref="A73">
    <cfRule type="expression" dxfId="32" priority="5">
      <formula>$K$68="通年一括払い"</formula>
    </cfRule>
  </conditionalFormatting>
  <conditionalFormatting sqref="A72">
    <cfRule type="expression" dxfId="31" priority="4">
      <formula>$K$68="通年一括払い"</formula>
    </cfRule>
  </conditionalFormatting>
  <conditionalFormatting sqref="K82">
    <cfRule type="expression" dxfId="30" priority="2" stopIfTrue="1">
      <formula>K56+K82&gt;2500000</formula>
    </cfRule>
  </conditionalFormatting>
  <conditionalFormatting sqref="K81">
    <cfRule type="expression" dxfId="29" priority="3" stopIfTrue="1">
      <formula>K54+K81&gt;2500000</formula>
    </cfRule>
  </conditionalFormatting>
  <conditionalFormatting sqref="E81:F83 H81:I83 K81:L83 N81:O83 Q81:AF83">
    <cfRule type="expression" dxfId="28" priority="1">
      <formula>$A$81="免除等無し"</formula>
    </cfRule>
  </conditionalFormatting>
  <dataValidations count="17">
    <dataValidation type="list" allowBlank="1" showInputMessage="1" showErrorMessage="1" sqref="P59:R59">
      <formula1>"はい,いいえ"</formula1>
    </dataValidation>
    <dataValidation type="list" allowBlank="1" showInputMessage="1" showErrorMessage="1" sqref="JQ127:JT133 TM127:TP133 ADI127:ADL133 ANE127:ANH133 AXA127:AXD133 BGW127:BGZ133 BQS127:BQV133 CAO127:CAR133 CKK127:CKN133 CUG127:CUJ133 DEC127:DEF133 DNY127:DOB133 DXU127:DXX133 EHQ127:EHT133 ERM127:ERP133 FBI127:FBL133 FLE127:FLH133 FVA127:FVD133 GEW127:GEZ133 GOS127:GOV133 GYO127:GYR133 HIK127:HIN133 HSG127:HSJ133 ICC127:ICF133 ILY127:IMB133 IVU127:IVX133 JFQ127:JFT133 JPM127:JPP133 JZI127:JZL133 KJE127:KJH133 KTA127:KTD133 LCW127:LCZ133 LMS127:LMV133 LWO127:LWR133 MGK127:MGN133 MQG127:MQJ133 NAC127:NAF133 NJY127:NKB133 NTU127:NTX133 ODQ127:ODT133 ONM127:ONP133 OXI127:OXL133 PHE127:PHH133 PRA127:PRD133 QAW127:QAZ133 QKS127:QKV133 QUO127:QUR133 REK127:REN133 ROG127:ROJ133 RYC127:RYF133 SHY127:SIB133 SRU127:SRX133 TBQ127:TBT133 TLM127:TLP133 TVI127:TVL133 UFE127:UFH133 UPA127:UPD133 UYW127:UYZ133 VIS127:VIV133 VSO127:VSR133 WCK127:WCN133 WMG127:WMJ133 WWC127:WWF133 U133:X133">
      <formula1>"済,今回提出"</formula1>
    </dataValidation>
    <dataValidation type="list" allowBlank="1" showInputMessage="1" showErrorMessage="1" sqref="X72:X76">
      <formula1>"概算, 確定"</formula1>
    </dataValidation>
    <dataValidation type="list" allowBlank="1" showInputMessage="1" showErrorMessage="1" sqref="R82:W83">
      <formula1>"TA又はRA実施, 奨学金等受給, 履修科目等変更, その他"</formula1>
    </dataValidation>
    <dataValidation type="list" allowBlank="1" showInputMessage="1" showErrorMessage="1" sqref="R81">
      <formula1>"TA又はRA実施, 奨学金受給, その他"</formula1>
    </dataValidation>
    <dataValidation type="list" allowBlank="1" showInputMessage="1" showErrorMessage="1" sqref="A81:A82">
      <formula1>"免除等無し,全額免除, 一部免除,授業料相当の奨学金有"</formula1>
    </dataValidation>
    <dataValidation type="list" allowBlank="1" showInputMessage="1" showErrorMessage="1" sqref="JP80:JQ87 TL80:TM87 ADH80:ADI87 AND80:ANE87 AWZ80:AXA87 BGV80:BGW87 BQR80:BQS87 CAN80:CAO87 CKJ80:CKK87 CUF80:CUG87 DEB80:DEC87 DNX80:DNY87 DXT80:DXU87 EHP80:EHQ87 ERL80:ERM87 FBH80:FBI87 FLD80:FLE87 FUZ80:FVA87 GEV80:GEW87 GOR80:GOS87 GYN80:GYO87 HIJ80:HIK87 HSF80:HSG87 ICB80:ICC87 ILX80:ILY87 IVT80:IVU87 JFP80:JFQ87 JPL80:JPM87 JZH80:JZI87 KJD80:KJE87 KSZ80:KTA87 LCV80:LCW87 LMR80:LMS87 LWN80:LWO87 MGJ80:MGK87 MQF80:MQG87 NAB80:NAC87 NJX80:NJY87 NTT80:NTU87 ODP80:ODQ87 ONL80:ONM87 OXH80:OXI87 PHD80:PHE87 PQZ80:PRA87 QAV80:QAW87 QKR80:QKS87 QUN80:QUO87 REJ80:REK87 ROF80:ROG87 RYB80:RYC87 SHX80:SHY87 SRT80:SRU87 TBP80:TBQ87 TLL80:TLM87 TVH80:TVI87 UFD80:UFE87 UOZ80:UPA87 UYV80:UYW87 VIR80:VIS87 VSN80:VSO87 WCJ80:WCK87 WMF80:WMG87 WWB80:WWC87">
      <formula1>"請求書,請求書・領収書,授業料負担なし証拠"</formula1>
    </dataValidation>
    <dataValidation type="list" allowBlank="1" showInputMessage="1" showErrorMessage="1" sqref="JT80:JV87 TP80:TR87 ADL80:ADN87 ANH80:ANJ87 AXD80:AXF87 BGZ80:BHB87 BQV80:BQX87 CAR80:CAT87 CKN80:CKP87 CUJ80:CUL87 DEF80:DEH87 DOB80:DOD87 DXX80:DXZ87 EHT80:EHV87 ERP80:ERR87 FBL80:FBN87 FLH80:FLJ87 FVD80:FVF87 GEZ80:GFB87 GOV80:GOX87 GYR80:GYT87 HIN80:HIP87 HSJ80:HSL87 ICF80:ICH87 IMB80:IMD87 IVX80:IVZ87 JFT80:JFV87 JPP80:JPR87 JZL80:JZN87 KJH80:KJJ87 KTD80:KTF87 LCZ80:LDB87 LMV80:LMX87 LWR80:LWT87 MGN80:MGP87 MQJ80:MQL87 NAF80:NAH87 NKB80:NKD87 NTX80:NTZ87 ODT80:ODV87 ONP80:ONR87 OXL80:OXN87 PHH80:PHJ87 PRD80:PRF87 QAZ80:QBB87 QKV80:QKX87 QUR80:QUT87 REN80:REP87 ROJ80:ROL87 RYF80:RYH87 SIB80:SID87 SRX80:SRZ87 TBT80:TBV87 TLP80:TLR87 TVL80:TVN87 UFH80:UFJ87 UPD80:UPF87 UYZ80:UZB87 VIV80:VIX87 VSR80:VST87 WCN80:WCP87 WMJ80:WML87 WWF80:WWH87">
      <formula1>"確定,概算"</formula1>
    </dataValidation>
    <dataValidation type="list" allowBlank="1" showInputMessage="1" showErrorMessage="1" sqref="AB72:AB76">
      <formula1>"請求書, 領収書, 請求書兼領収書, 支払い無し根拠, その他"</formula1>
    </dataValidation>
    <dataValidation type="list" allowBlank="1" showInputMessage="1" showErrorMessage="1" sqref="R68">
      <formula1>"1.無条件入学許可書,2.大学のホームページ,3.昨年度の授業料,4.学期授業料の整数倍,5.受講科目数,6.その他"</formula1>
    </dataValidation>
    <dataValidation type="list" allowBlank="1" showInputMessage="1" showErrorMessage="1" sqref="A62:C62 H62:J62 D89:F89 G72:G76 H72:I72 N72:P72 N73:N76 D93:F93 F104:H104 F102:F103 E102:E104 D102:D103">
      <formula1>"2021,2022"</formula1>
    </dataValidation>
    <dataValidation type="list" allowBlank="1" showInputMessage="1" showErrorMessage="1" sqref="WVP84:WVP87 JD84:JD87 SZ84:SZ87 ACV84:ACV87 AMR84:AMR87 AWN84:AWN87 BGJ84:BGJ87 BQF84:BQF87 CAB84:CAB87 CJX84:CJX87 CTT84:CTT87 DDP84:DDP87 DNL84:DNL87 DXH84:DXH87 EHD84:EHD87 EQZ84:EQZ87 FAV84:FAV87 FKR84:FKR87 FUN84:FUN87 GEJ84:GEJ87 GOF84:GOF87 GYB84:GYB87 HHX84:HHX87 HRT84:HRT87 IBP84:IBP87 ILL84:ILL87 IVH84:IVH87 JFD84:JFD87 JOZ84:JOZ87 JYV84:JYV87 KIR84:KIR87 KSN84:KSN87 LCJ84:LCJ87 LMF84:LMF87 LWB84:LWB87 MFX84:MFX87 MPT84:MPT87 MZP84:MZP87 NJL84:NJL87 NTH84:NTH87 ODD84:ODD87 OMZ84:OMZ87 OWV84:OWV87 PGR84:PGR87 PQN84:PQN87 QAJ84:QAJ87 QKF84:QKF87 QUB84:QUB87 RDX84:RDX87 RNT84:RNT87 RXP84:RXP87 SHL84:SHL87 SRH84:SRH87 TBD84:TBD87 TKZ84:TKZ87 TUV84:TUV87 UER84:UER87 UON84:UON87 UYJ84:UYJ87 VIF84:VIF87 VSB84:VSB87 WBX84:WBX87 WLT84:WLT87">
      <formula1>"有,無"</formula1>
    </dataValidation>
    <dataValidation type="list" allowBlank="1" showInputMessage="1" showErrorMessage="1" sqref="TN80:TO87 ADJ80:ADK87 ANF80:ANG87 AXB80:AXC87 BGX80:BGY87 BQT80:BQU87 CAP80:CAQ87 CKL80:CKM87 CUH80:CUI87 DED80:DEE87 DNZ80:DOA87 DXV80:DXW87 EHR80:EHS87 ERN80:ERO87 FBJ80:FBK87 FLF80:FLG87 FVB80:FVC87 GEX80:GEY87 GOT80:GOU87 GYP80:GYQ87 HIL80:HIM87 HSH80:HSI87 ICD80:ICE87 ILZ80:IMA87 IVV80:IVW87 JFR80:JFS87 JPN80:JPO87 JZJ80:JZK87 KJF80:KJG87 KTB80:KTC87 LCX80:LCY87 LMT80:LMU87 LWP80:LWQ87 MGL80:MGM87 MQH80:MQI87 NAD80:NAE87 NJZ80:NKA87 NTV80:NTW87 ODR80:ODS87 ONN80:ONO87 OXJ80:OXK87 PHF80:PHG87 PRB80:PRC87 QAX80:QAY87 QKT80:QKU87 QUP80:QUQ87 REL80:REM87 ROH80:ROI87 RYD80:RYE87 SHZ80:SIA87 SRV80:SRW87 TBR80:TBS87 TLN80:TLO87 TVJ80:TVK87 UFF80:UFG87 UPB80:UPC87 UYX80:UYY87 VIT80:VIU87 VSP80:VSQ87 WCL80:WCM87 WMH80:WMI87 WWD80:WWE87 JR80:JS87">
      <formula1>"通年一括払い,通年分割払い,学期毎請求払い,支払なし"</formula1>
    </dataValidation>
    <dataValidation type="list" allowBlank="1" showInputMessage="1" showErrorMessage="1" sqref="P45:T48">
      <formula1>"2021年度分"</formula1>
    </dataValidation>
    <dataValidation type="list" allowBlank="1" showInputMessage="1" showErrorMessage="1" sqref="P37:T44">
      <formula1>"2020年度分,2021年度分"</formula1>
    </dataValidation>
    <dataValidation type="list" allowBlank="1" showInputMessage="1" showErrorMessage="1" sqref="M37:O42 M45:O48">
      <formula1>"支給, 返納"</formula1>
    </dataValidation>
    <dataValidation type="list" allowBlank="1" showInputMessage="1" showErrorMessage="1" sqref="F127:F132">
      <formula1>"通年一括払い,通年分割払い,学期毎払い,支払なし"</formula1>
    </dataValidation>
  </dataValidations>
  <pageMargins left="0.7" right="0.7" top="0.75" bottom="0.75" header="0.3" footer="0.3"/>
  <pageSetup paperSize="9" scale="97" fitToHeight="0" orientation="portrait" r:id="rId1"/>
  <headerFooter>
    <oddFooter>&amp;C&amp;P／&amp;N</oddFooter>
  </headerFooter>
  <rowBreaks count="2" manualBreakCount="2">
    <brk id="66" max="31" man="1"/>
    <brk id="122"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為替レート!$B$5:$B$31</xm:f>
          </x14:formula1>
          <xm:sqref>E66:F66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K142"/>
  <sheetViews>
    <sheetView showGridLines="0" defaultGridColor="0" view="pageBreakPreview" colorId="22" zoomScaleNormal="120" zoomScaleSheetLayoutView="100" workbookViewId="0">
      <selection sqref="A1:AF17"/>
    </sheetView>
  </sheetViews>
  <sheetFormatPr defaultRowHeight="12"/>
  <cols>
    <col min="1" max="14" width="2.625" style="4" customWidth="1"/>
    <col min="15" max="15" width="3.25" style="4" customWidth="1"/>
    <col min="16" max="31" width="2.625" style="4" customWidth="1"/>
    <col min="32" max="32" width="4.5" style="4" customWidth="1"/>
    <col min="33" max="16384" width="9" style="16"/>
  </cols>
  <sheetData>
    <row r="1" spans="1:32" ht="12.75" thickTop="1">
      <c r="A1" s="160" t="s">
        <v>249</v>
      </c>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2"/>
    </row>
    <row r="2" spans="1:32">
      <c r="A2" s="163"/>
      <c r="B2" s="164"/>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5"/>
    </row>
    <row r="3" spans="1:32">
      <c r="A3" s="163"/>
      <c r="B3" s="164"/>
      <c r="C3" s="164"/>
      <c r="D3" s="164"/>
      <c r="E3" s="164"/>
      <c r="F3" s="164"/>
      <c r="G3" s="164"/>
      <c r="H3" s="164"/>
      <c r="I3" s="164"/>
      <c r="J3" s="164"/>
      <c r="K3" s="164"/>
      <c r="L3" s="164"/>
      <c r="M3" s="164"/>
      <c r="N3" s="164"/>
      <c r="O3" s="164"/>
      <c r="P3" s="164"/>
      <c r="Q3" s="164"/>
      <c r="R3" s="164"/>
      <c r="S3" s="164"/>
      <c r="T3" s="164"/>
      <c r="U3" s="164"/>
      <c r="V3" s="164"/>
      <c r="W3" s="164"/>
      <c r="X3" s="164"/>
      <c r="Y3" s="164"/>
      <c r="Z3" s="164"/>
      <c r="AA3" s="164"/>
      <c r="AB3" s="164"/>
      <c r="AC3" s="164"/>
      <c r="AD3" s="164"/>
      <c r="AE3" s="164"/>
      <c r="AF3" s="165"/>
    </row>
    <row r="4" spans="1:32">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5"/>
    </row>
    <row r="5" spans="1:32">
      <c r="A5" s="163"/>
      <c r="B5" s="164"/>
      <c r="C5" s="164"/>
      <c r="D5" s="164"/>
      <c r="E5" s="164"/>
      <c r="F5" s="164"/>
      <c r="G5" s="164"/>
      <c r="H5" s="164"/>
      <c r="I5" s="164"/>
      <c r="J5" s="164"/>
      <c r="K5" s="164"/>
      <c r="L5" s="164"/>
      <c r="M5" s="164"/>
      <c r="N5" s="164"/>
      <c r="O5" s="164"/>
      <c r="P5" s="164"/>
      <c r="Q5" s="164"/>
      <c r="R5" s="164"/>
      <c r="S5" s="164"/>
      <c r="T5" s="164"/>
      <c r="U5" s="164"/>
      <c r="V5" s="164"/>
      <c r="W5" s="164"/>
      <c r="X5" s="164"/>
      <c r="Y5" s="164"/>
      <c r="Z5" s="164"/>
      <c r="AA5" s="164"/>
      <c r="AB5" s="164"/>
      <c r="AC5" s="164"/>
      <c r="AD5" s="164"/>
      <c r="AE5" s="164"/>
      <c r="AF5" s="165"/>
    </row>
    <row r="6" spans="1:32">
      <c r="A6" s="163"/>
      <c r="B6" s="164"/>
      <c r="C6" s="164"/>
      <c r="D6" s="164"/>
      <c r="E6" s="164"/>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5"/>
    </row>
    <row r="7" spans="1:32">
      <c r="A7" s="163"/>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5"/>
    </row>
    <row r="8" spans="1:32">
      <c r="A8" s="163"/>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164"/>
      <c r="AD8" s="164"/>
      <c r="AE8" s="164"/>
      <c r="AF8" s="165"/>
    </row>
    <row r="9" spans="1:32">
      <c r="A9" s="163"/>
      <c r="B9" s="164"/>
      <c r="C9" s="164"/>
      <c r="D9" s="164"/>
      <c r="E9" s="164"/>
      <c r="F9" s="164"/>
      <c r="G9" s="164"/>
      <c r="H9" s="164"/>
      <c r="I9" s="164"/>
      <c r="J9" s="164"/>
      <c r="K9" s="164"/>
      <c r="L9" s="164"/>
      <c r="M9" s="164"/>
      <c r="N9" s="164"/>
      <c r="O9" s="164"/>
      <c r="P9" s="164"/>
      <c r="Q9" s="164"/>
      <c r="R9" s="164"/>
      <c r="S9" s="164"/>
      <c r="T9" s="164"/>
      <c r="U9" s="164"/>
      <c r="V9" s="164"/>
      <c r="W9" s="164"/>
      <c r="X9" s="164"/>
      <c r="Y9" s="164"/>
      <c r="Z9" s="164"/>
      <c r="AA9" s="164"/>
      <c r="AB9" s="164"/>
      <c r="AC9" s="164"/>
      <c r="AD9" s="164"/>
      <c r="AE9" s="164"/>
      <c r="AF9" s="165"/>
    </row>
    <row r="10" spans="1:32">
      <c r="A10" s="163"/>
      <c r="B10" s="164"/>
      <c r="C10" s="164"/>
      <c r="D10" s="164"/>
      <c r="E10" s="164"/>
      <c r="F10" s="164"/>
      <c r="G10" s="164"/>
      <c r="H10" s="164"/>
      <c r="I10" s="164"/>
      <c r="J10" s="164"/>
      <c r="K10" s="164"/>
      <c r="L10" s="164"/>
      <c r="M10" s="164"/>
      <c r="N10" s="164"/>
      <c r="O10" s="164"/>
      <c r="P10" s="164"/>
      <c r="Q10" s="164"/>
      <c r="R10" s="164"/>
      <c r="S10" s="164"/>
      <c r="T10" s="164"/>
      <c r="U10" s="164"/>
      <c r="V10" s="164"/>
      <c r="W10" s="164"/>
      <c r="X10" s="164"/>
      <c r="Y10" s="164"/>
      <c r="Z10" s="164"/>
      <c r="AA10" s="164"/>
      <c r="AB10" s="164"/>
      <c r="AC10" s="164"/>
      <c r="AD10" s="164"/>
      <c r="AE10" s="164"/>
      <c r="AF10" s="165"/>
    </row>
    <row r="11" spans="1:32">
      <c r="A11" s="163"/>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164"/>
      <c r="AD11" s="164"/>
      <c r="AE11" s="164"/>
      <c r="AF11" s="165"/>
    </row>
    <row r="12" spans="1:32">
      <c r="A12" s="163"/>
      <c r="B12" s="164"/>
      <c r="C12" s="164"/>
      <c r="D12" s="164"/>
      <c r="E12" s="164"/>
      <c r="F12" s="164"/>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5"/>
    </row>
    <row r="13" spans="1:32">
      <c r="A13" s="163"/>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164"/>
      <c r="AD13" s="164"/>
      <c r="AE13" s="164"/>
      <c r="AF13" s="165"/>
    </row>
    <row r="14" spans="1:32">
      <c r="A14" s="163"/>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5"/>
    </row>
    <row r="15" spans="1:32">
      <c r="A15" s="163"/>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164"/>
      <c r="AD15" s="164"/>
      <c r="AE15" s="164"/>
      <c r="AF15" s="165"/>
    </row>
    <row r="16" spans="1:32">
      <c r="A16" s="163"/>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64"/>
      <c r="AD16" s="164"/>
      <c r="AE16" s="164"/>
      <c r="AF16" s="165"/>
    </row>
    <row r="17" spans="1:34" ht="12.75" thickBot="1">
      <c r="A17" s="166"/>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8"/>
    </row>
    <row r="18" spans="1:34" ht="12.75" thickTop="1">
      <c r="A18" s="149"/>
      <c r="B18" s="149"/>
      <c r="C18" s="149"/>
      <c r="D18" s="149"/>
      <c r="E18" s="149"/>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49"/>
      <c r="AE18" s="149"/>
      <c r="AF18" s="149"/>
    </row>
    <row r="19" spans="1:34">
      <c r="A19" s="12"/>
      <c r="B19" s="12"/>
      <c r="C19" s="12"/>
      <c r="D19" s="13"/>
      <c r="E19" s="13"/>
      <c r="F19" s="13"/>
      <c r="G19" s="13"/>
      <c r="H19" s="13"/>
      <c r="I19" s="13"/>
      <c r="J19" s="13"/>
      <c r="K19" s="13"/>
      <c r="L19" s="13"/>
      <c r="M19" s="13"/>
      <c r="N19" s="13"/>
      <c r="O19" s="13"/>
      <c r="P19" s="13"/>
      <c r="Q19" s="13"/>
      <c r="R19" s="13"/>
      <c r="S19" s="17"/>
      <c r="T19" s="13"/>
      <c r="U19" s="13"/>
      <c r="V19" s="13"/>
      <c r="W19" s="13"/>
      <c r="X19" s="13"/>
      <c r="Y19" s="13"/>
      <c r="Z19" s="13"/>
      <c r="AA19" s="13"/>
      <c r="AB19" s="13"/>
      <c r="AC19" s="14"/>
      <c r="AD19" s="15" t="s">
        <v>4</v>
      </c>
      <c r="AE19" s="14"/>
      <c r="AF19" s="13"/>
    </row>
    <row r="20" spans="1:34">
      <c r="A20" s="2" t="s">
        <v>6</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row>
    <row r="21" spans="1:34">
      <c r="A21" s="13" t="s">
        <v>10</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row>
    <row r="22" spans="1:34">
      <c r="A22" s="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row>
    <row r="23" spans="1:34" ht="13.5">
      <c r="A23" s="2"/>
      <c r="B23" s="13"/>
      <c r="C23" s="13"/>
      <c r="D23" s="13"/>
      <c r="E23" s="13"/>
      <c r="F23" s="13"/>
      <c r="G23" s="13"/>
      <c r="H23" s="13"/>
      <c r="I23" s="13"/>
      <c r="J23" s="13"/>
      <c r="K23" s="13"/>
      <c r="L23" s="13"/>
      <c r="M23" s="13"/>
      <c r="N23" s="13"/>
      <c r="O23" s="13"/>
      <c r="P23" s="13"/>
      <c r="Q23" s="13"/>
      <c r="R23" s="13"/>
      <c r="S23" s="17"/>
      <c r="T23" s="17"/>
      <c r="U23" s="17"/>
      <c r="V23" s="18" t="s">
        <v>0</v>
      </c>
      <c r="W23" s="389" t="s">
        <v>210</v>
      </c>
      <c r="X23" s="389"/>
      <c r="Y23" s="389"/>
      <c r="Z23" s="389"/>
      <c r="AA23" s="389"/>
      <c r="AB23" s="389"/>
      <c r="AC23" s="389"/>
      <c r="AD23" s="389"/>
      <c r="AE23" s="389"/>
      <c r="AF23" s="389"/>
      <c r="AH23" s="151"/>
    </row>
    <row r="24" spans="1:34">
      <c r="A24" s="2"/>
      <c r="B24" s="13"/>
      <c r="C24" s="13"/>
      <c r="D24" s="13"/>
      <c r="E24" s="13"/>
      <c r="F24" s="13"/>
      <c r="G24" s="13"/>
      <c r="H24" s="13"/>
      <c r="I24" s="13"/>
      <c r="J24" s="13"/>
      <c r="K24" s="13"/>
      <c r="L24" s="13"/>
      <c r="M24" s="13"/>
      <c r="N24" s="13"/>
      <c r="O24" s="13"/>
      <c r="P24" s="13"/>
      <c r="Q24" s="13"/>
      <c r="R24" s="13"/>
      <c r="S24" s="19"/>
      <c r="T24" s="19"/>
      <c r="U24" s="19"/>
      <c r="V24" s="18" t="s">
        <v>11</v>
      </c>
      <c r="W24" s="390" t="s">
        <v>211</v>
      </c>
      <c r="X24" s="390"/>
      <c r="Y24" s="390"/>
      <c r="Z24" s="390"/>
      <c r="AA24" s="390"/>
      <c r="AB24" s="390"/>
      <c r="AC24" s="390"/>
      <c r="AD24" s="390"/>
      <c r="AE24" s="390"/>
      <c r="AF24" s="390"/>
    </row>
    <row r="25" spans="1:34">
      <c r="A25" s="13"/>
      <c r="B25" s="13"/>
      <c r="C25" s="13"/>
      <c r="D25" s="13"/>
      <c r="E25" s="13"/>
      <c r="F25" s="13"/>
      <c r="G25" s="13"/>
      <c r="H25" s="13"/>
      <c r="I25" s="13"/>
      <c r="J25" s="13"/>
      <c r="K25" s="13"/>
      <c r="L25" s="13"/>
      <c r="M25" s="13"/>
      <c r="N25" s="13"/>
      <c r="O25" s="13"/>
      <c r="P25" s="13"/>
      <c r="Q25" s="13"/>
      <c r="R25" s="13"/>
      <c r="S25" s="19"/>
      <c r="T25" s="19"/>
      <c r="U25" s="19"/>
      <c r="V25" s="18" t="s">
        <v>12</v>
      </c>
      <c r="W25" s="390" t="s">
        <v>13</v>
      </c>
      <c r="X25" s="390"/>
      <c r="Y25" s="390"/>
      <c r="Z25" s="390"/>
      <c r="AA25" s="390"/>
      <c r="AB25" s="390"/>
      <c r="AC25" s="390"/>
      <c r="AD25" s="390"/>
      <c r="AE25" s="390"/>
      <c r="AF25" s="390"/>
    </row>
    <row r="26" spans="1:34">
      <c r="A26" s="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row>
    <row r="27" spans="1:34">
      <c r="A27" s="391" t="s">
        <v>21</v>
      </c>
      <c r="B27" s="391"/>
      <c r="C27" s="391"/>
      <c r="D27" s="391"/>
      <c r="E27" s="391"/>
      <c r="F27" s="391"/>
      <c r="G27" s="391"/>
      <c r="H27" s="391"/>
      <c r="I27" s="391"/>
      <c r="J27" s="391"/>
      <c r="K27" s="391"/>
      <c r="L27" s="391"/>
      <c r="M27" s="391"/>
      <c r="N27" s="391"/>
      <c r="O27" s="391"/>
      <c r="P27" s="391"/>
      <c r="Q27" s="391"/>
      <c r="R27" s="391"/>
      <c r="S27" s="391"/>
      <c r="T27" s="391"/>
      <c r="U27" s="391"/>
      <c r="V27" s="391"/>
      <c r="W27" s="391"/>
      <c r="X27" s="391"/>
      <c r="Y27" s="391"/>
      <c r="Z27" s="391"/>
      <c r="AA27" s="391"/>
      <c r="AB27" s="391"/>
      <c r="AC27" s="391"/>
      <c r="AD27" s="391"/>
      <c r="AE27" s="391"/>
      <c r="AF27" s="391"/>
    </row>
    <row r="29" spans="1:34">
      <c r="A29" s="4" t="s">
        <v>14</v>
      </c>
    </row>
    <row r="30" spans="1:34">
      <c r="A30" s="5"/>
      <c r="B30" s="5"/>
      <c r="C30" s="5"/>
      <c r="D30" s="5"/>
      <c r="E30" s="5"/>
      <c r="F30" s="5"/>
      <c r="G30" s="5"/>
      <c r="H30" s="5"/>
      <c r="I30" s="5"/>
      <c r="J30" s="5"/>
      <c r="K30" s="5"/>
      <c r="L30" s="5"/>
      <c r="M30" s="5"/>
      <c r="N30" s="5"/>
      <c r="O30" s="5"/>
      <c r="P30" s="5"/>
      <c r="Q30" s="5"/>
      <c r="R30" s="5"/>
      <c r="S30" s="5"/>
      <c r="T30" s="5"/>
      <c r="U30" s="5"/>
      <c r="V30" s="5"/>
      <c r="W30" s="5"/>
      <c r="X30" s="5"/>
      <c r="Y30" s="5" t="s">
        <v>6</v>
      </c>
      <c r="Z30" s="5"/>
      <c r="AA30" s="5"/>
      <c r="AB30" s="5"/>
      <c r="AC30" s="5"/>
      <c r="AD30" s="5"/>
      <c r="AE30" s="5"/>
      <c r="AF30" s="5"/>
    </row>
    <row r="31" spans="1:34">
      <c r="A31" s="174" t="s">
        <v>15</v>
      </c>
      <c r="B31" s="174"/>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row>
    <row r="32" spans="1:34">
      <c r="A32" s="141"/>
      <c r="B32" s="141"/>
      <c r="C32" s="141"/>
      <c r="D32" s="141"/>
      <c r="E32" s="141"/>
      <c r="F32" s="141"/>
      <c r="G32" s="141"/>
      <c r="H32" s="141"/>
      <c r="I32" s="141"/>
      <c r="J32" s="141"/>
      <c r="K32" s="141"/>
      <c r="L32" s="141"/>
      <c r="M32" s="141"/>
      <c r="N32" s="141"/>
      <c r="O32" s="141"/>
      <c r="P32" s="141"/>
      <c r="Q32" s="141"/>
      <c r="R32" s="141"/>
      <c r="S32" s="141"/>
      <c r="T32" s="141"/>
      <c r="U32" s="141"/>
      <c r="V32" s="141"/>
      <c r="W32" s="141"/>
      <c r="X32" s="141"/>
      <c r="Y32" s="141"/>
      <c r="Z32" s="141"/>
      <c r="AA32" s="141"/>
      <c r="AB32" s="141"/>
      <c r="AC32" s="141"/>
      <c r="AD32" s="141"/>
    </row>
    <row r="33" spans="1:32" s="74" customFormat="1" ht="23.25" customHeight="1">
      <c r="A33" s="73" t="s">
        <v>22</v>
      </c>
      <c r="B33" s="73"/>
      <c r="C33" s="73"/>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3"/>
      <c r="AE33" s="73"/>
      <c r="AF33" s="73"/>
    </row>
    <row r="34" spans="1:32" ht="15.75" customHeight="1">
      <c r="A34" s="385" t="s">
        <v>23</v>
      </c>
      <c r="B34" s="385"/>
      <c r="C34" s="385"/>
      <c r="D34" s="385"/>
      <c r="E34" s="385"/>
      <c r="F34" s="385"/>
      <c r="G34" s="385"/>
      <c r="H34" s="385"/>
      <c r="I34" s="385"/>
      <c r="J34" s="392">
        <v>2020</v>
      </c>
      <c r="K34" s="393"/>
      <c r="L34" s="393"/>
      <c r="M34" s="393"/>
      <c r="N34" s="143" t="s">
        <v>7</v>
      </c>
      <c r="O34" s="393">
        <v>9</v>
      </c>
      <c r="P34" s="393"/>
      <c r="Q34" s="143" t="s">
        <v>19</v>
      </c>
      <c r="R34" s="100"/>
      <c r="S34" s="100" t="s">
        <v>24</v>
      </c>
      <c r="T34" s="20"/>
      <c r="U34" s="20"/>
      <c r="V34" s="393">
        <v>2022</v>
      </c>
      <c r="W34" s="393"/>
      <c r="X34" s="393"/>
      <c r="Y34" s="393"/>
      <c r="Z34" s="143" t="s">
        <v>7</v>
      </c>
      <c r="AA34" s="393">
        <v>8</v>
      </c>
      <c r="AB34" s="393"/>
      <c r="AC34" s="143" t="s">
        <v>19</v>
      </c>
      <c r="AD34" s="378"/>
      <c r="AE34" s="378"/>
      <c r="AF34" s="21"/>
    </row>
    <row r="35" spans="1:32" ht="15.75" customHeight="1">
      <c r="A35" s="379" t="s">
        <v>16</v>
      </c>
      <c r="B35" s="380"/>
      <c r="C35" s="380"/>
      <c r="D35" s="380"/>
      <c r="E35" s="380"/>
      <c r="F35" s="380"/>
      <c r="G35" s="380"/>
      <c r="H35" s="380"/>
      <c r="I35" s="381"/>
      <c r="J35" s="382" t="s">
        <v>212</v>
      </c>
      <c r="K35" s="383"/>
      <c r="L35" s="383"/>
      <c r="M35" s="383"/>
      <c r="N35" s="383"/>
      <c r="O35" s="383"/>
      <c r="P35" s="383"/>
      <c r="Q35" s="383"/>
      <c r="R35" s="383"/>
      <c r="S35" s="383"/>
      <c r="T35" s="383"/>
      <c r="U35" s="383"/>
      <c r="V35" s="383"/>
      <c r="W35" s="383"/>
      <c r="X35" s="383"/>
      <c r="Y35" s="383"/>
      <c r="Z35" s="383"/>
      <c r="AA35" s="383"/>
      <c r="AB35" s="383"/>
      <c r="AC35" s="383"/>
      <c r="AD35" s="383"/>
      <c r="AE35" s="383"/>
      <c r="AF35" s="384"/>
    </row>
    <row r="36" spans="1:32" ht="15.75" customHeight="1">
      <c r="A36" s="385" t="s">
        <v>17</v>
      </c>
      <c r="B36" s="385"/>
      <c r="C36" s="385"/>
      <c r="D36" s="385"/>
      <c r="E36" s="385"/>
      <c r="F36" s="385"/>
      <c r="G36" s="385"/>
      <c r="H36" s="385"/>
      <c r="I36" s="385"/>
      <c r="J36" s="386" t="s">
        <v>208</v>
      </c>
      <c r="K36" s="387"/>
      <c r="L36" s="387"/>
      <c r="M36" s="387"/>
      <c r="N36" s="387"/>
      <c r="O36" s="387"/>
      <c r="P36" s="387"/>
      <c r="Q36" s="387"/>
      <c r="R36" s="387"/>
      <c r="S36" s="387"/>
      <c r="T36" s="387"/>
      <c r="U36" s="388"/>
      <c r="V36" s="385" t="s">
        <v>18</v>
      </c>
      <c r="W36" s="385"/>
      <c r="X36" s="385"/>
      <c r="Y36" s="382" t="s">
        <v>209</v>
      </c>
      <c r="Z36" s="383"/>
      <c r="AA36" s="383"/>
      <c r="AB36" s="383"/>
      <c r="AC36" s="383"/>
      <c r="AD36" s="383"/>
      <c r="AE36" s="383"/>
      <c r="AF36" s="384"/>
    </row>
    <row r="37" spans="1:32">
      <c r="A37" s="6"/>
      <c r="E37" s="6"/>
      <c r="F37" s="6"/>
    </row>
    <row r="38" spans="1:32" s="74" customFormat="1" ht="23.25" customHeight="1">
      <c r="A38" s="73" t="s">
        <v>216</v>
      </c>
      <c r="B38" s="73"/>
      <c r="C38" s="73"/>
      <c r="D38" s="73"/>
      <c r="E38" s="73"/>
      <c r="F38" s="73"/>
      <c r="G38" s="73"/>
      <c r="H38" s="73"/>
      <c r="I38" s="73"/>
      <c r="J38" s="73"/>
      <c r="K38" s="73"/>
      <c r="L38" s="73"/>
      <c r="M38" s="73"/>
      <c r="N38" s="73"/>
      <c r="O38" s="73"/>
      <c r="P38" s="73"/>
      <c r="Q38" s="73"/>
      <c r="R38" s="73"/>
      <c r="S38" s="73"/>
      <c r="T38" s="73"/>
      <c r="U38" s="73"/>
      <c r="V38" s="73"/>
      <c r="W38" s="73"/>
      <c r="X38" s="73"/>
      <c r="Y38" s="73"/>
      <c r="Z38" s="73"/>
      <c r="AA38" s="73"/>
      <c r="AB38" s="73"/>
      <c r="AC38" s="73"/>
      <c r="AD38" s="73"/>
      <c r="AE38" s="73"/>
      <c r="AF38" s="73"/>
    </row>
    <row r="39" spans="1:32">
      <c r="A39" s="372" t="s">
        <v>36</v>
      </c>
      <c r="B39" s="373"/>
      <c r="C39" s="374"/>
      <c r="D39" s="372" t="s">
        <v>37</v>
      </c>
      <c r="E39" s="373"/>
      <c r="F39" s="374"/>
      <c r="G39" s="372" t="s">
        <v>38</v>
      </c>
      <c r="H39" s="373"/>
      <c r="I39" s="373"/>
      <c r="J39" s="373"/>
      <c r="K39" s="373"/>
      <c r="L39" s="374"/>
      <c r="M39" s="375" t="s">
        <v>39</v>
      </c>
      <c r="N39" s="376"/>
      <c r="O39" s="377"/>
      <c r="P39" s="375" t="s">
        <v>99</v>
      </c>
      <c r="Q39" s="376"/>
      <c r="R39" s="376"/>
      <c r="S39" s="376"/>
      <c r="T39" s="377"/>
      <c r="U39" s="372" t="s">
        <v>40</v>
      </c>
      <c r="V39" s="373"/>
      <c r="W39" s="373"/>
      <c r="X39" s="373"/>
      <c r="Y39" s="373"/>
      <c r="Z39" s="373"/>
      <c r="AA39" s="7"/>
      <c r="AB39" s="7"/>
      <c r="AC39" s="7"/>
      <c r="AD39" s="7"/>
      <c r="AE39" s="7"/>
      <c r="AF39" s="8"/>
    </row>
    <row r="40" spans="1:32" ht="15.75" customHeight="1">
      <c r="A40" s="362" t="s">
        <v>97</v>
      </c>
      <c r="B40" s="363"/>
      <c r="C40" s="364"/>
      <c r="D40" s="101">
        <v>1</v>
      </c>
      <c r="E40" s="304" t="s">
        <v>26</v>
      </c>
      <c r="F40" s="306"/>
      <c r="G40" s="304">
        <v>2021</v>
      </c>
      <c r="H40" s="305"/>
      <c r="I40" s="306"/>
      <c r="J40" s="102" t="s">
        <v>7</v>
      </c>
      <c r="K40" s="24">
        <v>4</v>
      </c>
      <c r="L40" s="102" t="s">
        <v>25</v>
      </c>
      <c r="M40" s="371" t="s">
        <v>206</v>
      </c>
      <c r="N40" s="371"/>
      <c r="O40" s="371"/>
      <c r="P40" s="359" t="s">
        <v>204</v>
      </c>
      <c r="Q40" s="360"/>
      <c r="R40" s="360"/>
      <c r="S40" s="360"/>
      <c r="T40" s="361"/>
      <c r="U40" s="347">
        <v>190070</v>
      </c>
      <c r="V40" s="348"/>
      <c r="W40" s="348"/>
      <c r="X40" s="348"/>
      <c r="Y40" s="348"/>
      <c r="Z40" s="348"/>
      <c r="AA40" s="22" t="s">
        <v>20</v>
      </c>
      <c r="AB40" s="339">
        <f>IF(M40="支給",U40*1,IF(M40="返納",U40*-1,""))</f>
        <v>190070</v>
      </c>
      <c r="AC40" s="340"/>
      <c r="AD40" s="340"/>
      <c r="AE40" s="341"/>
      <c r="AF40" s="22" t="s">
        <v>20</v>
      </c>
    </row>
    <row r="41" spans="1:32" ht="15.75" customHeight="1">
      <c r="A41" s="365"/>
      <c r="B41" s="366"/>
      <c r="C41" s="367"/>
      <c r="D41" s="23">
        <v>2</v>
      </c>
      <c r="E41" s="304" t="s">
        <v>26</v>
      </c>
      <c r="F41" s="306"/>
      <c r="G41" s="239">
        <v>2021</v>
      </c>
      <c r="H41" s="240"/>
      <c r="I41" s="358"/>
      <c r="J41" s="102" t="s">
        <v>7</v>
      </c>
      <c r="K41" s="24">
        <v>8</v>
      </c>
      <c r="L41" s="102" t="s">
        <v>25</v>
      </c>
      <c r="M41" s="345" t="s">
        <v>205</v>
      </c>
      <c r="N41" s="345"/>
      <c r="O41" s="345"/>
      <c r="P41" s="359" t="s">
        <v>207</v>
      </c>
      <c r="Q41" s="360"/>
      <c r="R41" s="360"/>
      <c r="S41" s="360"/>
      <c r="T41" s="361"/>
      <c r="U41" s="347">
        <v>25000</v>
      </c>
      <c r="V41" s="348"/>
      <c r="W41" s="348"/>
      <c r="X41" s="348"/>
      <c r="Y41" s="348"/>
      <c r="Z41" s="348"/>
      <c r="AA41" s="22" t="s">
        <v>20</v>
      </c>
      <c r="AB41" s="339">
        <f t="shared" ref="AB41:AB45" si="0">IF(M41="支給",U41*1,IF(M41="返納",U41*-1,""))</f>
        <v>-25000</v>
      </c>
      <c r="AC41" s="340"/>
      <c r="AD41" s="340"/>
      <c r="AE41" s="341"/>
      <c r="AF41" s="22" t="s">
        <v>20</v>
      </c>
    </row>
    <row r="42" spans="1:32" ht="15.75" customHeight="1">
      <c r="A42" s="365"/>
      <c r="B42" s="366"/>
      <c r="C42" s="367"/>
      <c r="D42" s="23">
        <v>3</v>
      </c>
      <c r="E42" s="304" t="s">
        <v>26</v>
      </c>
      <c r="F42" s="306"/>
      <c r="G42" s="239">
        <v>2021</v>
      </c>
      <c r="H42" s="240"/>
      <c r="I42" s="358"/>
      <c r="J42" s="102" t="s">
        <v>7</v>
      </c>
      <c r="K42" s="24">
        <v>8</v>
      </c>
      <c r="L42" s="102" t="s">
        <v>25</v>
      </c>
      <c r="M42" s="345" t="s">
        <v>205</v>
      </c>
      <c r="N42" s="345"/>
      <c r="O42" s="345"/>
      <c r="P42" s="359" t="s">
        <v>204</v>
      </c>
      <c r="Q42" s="360"/>
      <c r="R42" s="360"/>
      <c r="S42" s="360"/>
      <c r="T42" s="361"/>
      <c r="U42" s="347">
        <v>25000</v>
      </c>
      <c r="V42" s="348"/>
      <c r="W42" s="348"/>
      <c r="X42" s="348"/>
      <c r="Y42" s="348"/>
      <c r="Z42" s="348"/>
      <c r="AA42" s="22" t="s">
        <v>20</v>
      </c>
      <c r="AB42" s="339">
        <f t="shared" si="0"/>
        <v>-25000</v>
      </c>
      <c r="AC42" s="340"/>
      <c r="AD42" s="340"/>
      <c r="AE42" s="341"/>
      <c r="AF42" s="22" t="s">
        <v>20</v>
      </c>
    </row>
    <row r="43" spans="1:32" ht="15.75" customHeight="1">
      <c r="A43" s="365"/>
      <c r="B43" s="366"/>
      <c r="C43" s="367"/>
      <c r="D43" s="23"/>
      <c r="E43" s="304" t="s">
        <v>26</v>
      </c>
      <c r="F43" s="306"/>
      <c r="G43" s="239"/>
      <c r="H43" s="240"/>
      <c r="I43" s="358"/>
      <c r="J43" s="102" t="s">
        <v>7</v>
      </c>
      <c r="K43" s="24"/>
      <c r="L43" s="102" t="s">
        <v>25</v>
      </c>
      <c r="M43" s="345"/>
      <c r="N43" s="345"/>
      <c r="O43" s="345"/>
      <c r="P43" s="359"/>
      <c r="Q43" s="360"/>
      <c r="R43" s="360"/>
      <c r="S43" s="360"/>
      <c r="T43" s="361"/>
      <c r="U43" s="347"/>
      <c r="V43" s="348"/>
      <c r="W43" s="348"/>
      <c r="X43" s="348"/>
      <c r="Y43" s="348"/>
      <c r="Z43" s="348"/>
      <c r="AA43" s="22" t="s">
        <v>20</v>
      </c>
      <c r="AB43" s="339" t="str">
        <f t="shared" si="0"/>
        <v/>
      </c>
      <c r="AC43" s="340"/>
      <c r="AD43" s="340"/>
      <c r="AE43" s="341"/>
      <c r="AF43" s="22" t="s">
        <v>20</v>
      </c>
    </row>
    <row r="44" spans="1:32" ht="15.75" customHeight="1">
      <c r="A44" s="365"/>
      <c r="B44" s="366"/>
      <c r="C44" s="367"/>
      <c r="D44" s="23"/>
      <c r="E44" s="304" t="s">
        <v>26</v>
      </c>
      <c r="F44" s="306"/>
      <c r="G44" s="239"/>
      <c r="H44" s="240"/>
      <c r="I44" s="358"/>
      <c r="J44" s="102" t="s">
        <v>7</v>
      </c>
      <c r="K44" s="24"/>
      <c r="L44" s="102" t="s">
        <v>25</v>
      </c>
      <c r="M44" s="345"/>
      <c r="N44" s="345"/>
      <c r="O44" s="345"/>
      <c r="P44" s="359"/>
      <c r="Q44" s="360"/>
      <c r="R44" s="360"/>
      <c r="S44" s="360"/>
      <c r="T44" s="361"/>
      <c r="U44" s="347"/>
      <c r="V44" s="348"/>
      <c r="W44" s="348"/>
      <c r="X44" s="348"/>
      <c r="Y44" s="348"/>
      <c r="Z44" s="348"/>
      <c r="AA44" s="22" t="s">
        <v>20</v>
      </c>
      <c r="AB44" s="339" t="str">
        <f t="shared" si="0"/>
        <v/>
      </c>
      <c r="AC44" s="340"/>
      <c r="AD44" s="340"/>
      <c r="AE44" s="341"/>
      <c r="AF44" s="22" t="s">
        <v>20</v>
      </c>
    </row>
    <row r="45" spans="1:32" ht="15.75" customHeight="1">
      <c r="A45" s="368"/>
      <c r="B45" s="369"/>
      <c r="C45" s="370"/>
      <c r="D45" s="23"/>
      <c r="E45" s="304" t="s">
        <v>26</v>
      </c>
      <c r="F45" s="306"/>
      <c r="G45" s="239"/>
      <c r="H45" s="240"/>
      <c r="I45" s="358"/>
      <c r="J45" s="102" t="s">
        <v>7</v>
      </c>
      <c r="K45" s="24"/>
      <c r="L45" s="102" t="s">
        <v>25</v>
      </c>
      <c r="M45" s="345"/>
      <c r="N45" s="345"/>
      <c r="O45" s="345"/>
      <c r="P45" s="359"/>
      <c r="Q45" s="360"/>
      <c r="R45" s="360"/>
      <c r="S45" s="360"/>
      <c r="T45" s="361"/>
      <c r="U45" s="347"/>
      <c r="V45" s="348"/>
      <c r="W45" s="348"/>
      <c r="X45" s="348"/>
      <c r="Y45" s="348"/>
      <c r="Z45" s="348"/>
      <c r="AA45" s="22" t="s">
        <v>20</v>
      </c>
      <c r="AB45" s="339" t="str">
        <f t="shared" si="0"/>
        <v/>
      </c>
      <c r="AC45" s="340"/>
      <c r="AD45" s="340"/>
      <c r="AE45" s="341"/>
      <c r="AF45" s="22" t="s">
        <v>20</v>
      </c>
    </row>
    <row r="46" spans="1:32" ht="15.75" customHeight="1">
      <c r="A46" s="25"/>
      <c r="B46" s="26"/>
      <c r="C46" s="26"/>
      <c r="D46" s="26" t="s">
        <v>29</v>
      </c>
      <c r="E46" s="26"/>
      <c r="F46" s="26"/>
      <c r="G46" s="26" t="s">
        <v>27</v>
      </c>
      <c r="H46" s="26" t="s">
        <v>31</v>
      </c>
      <c r="I46" s="26"/>
      <c r="J46" s="26"/>
      <c r="K46" s="26"/>
      <c r="L46" s="26"/>
      <c r="M46" s="26" t="s">
        <v>28</v>
      </c>
      <c r="N46" s="26"/>
      <c r="O46" s="26"/>
      <c r="P46" s="26"/>
      <c r="Q46" s="26"/>
      <c r="R46" s="26"/>
      <c r="S46" s="26"/>
      <c r="T46" s="26"/>
      <c r="U46" s="26"/>
      <c r="V46" s="26"/>
      <c r="W46" s="26"/>
      <c r="X46" s="26"/>
      <c r="Y46" s="26"/>
      <c r="Z46" s="26"/>
      <c r="AA46" s="27"/>
      <c r="AB46" s="339">
        <f ca="1">SUMIF(P40:T45,H46,AB40:AE45)</f>
        <v>-25000</v>
      </c>
      <c r="AC46" s="340"/>
      <c r="AD46" s="340"/>
      <c r="AE46" s="341"/>
      <c r="AF46" s="22" t="s">
        <v>20</v>
      </c>
    </row>
    <row r="47" spans="1:32" ht="15.75" customHeight="1">
      <c r="A47" s="25"/>
      <c r="B47" s="26"/>
      <c r="C47" s="26"/>
      <c r="D47" s="26" t="s">
        <v>30</v>
      </c>
      <c r="E47" s="26"/>
      <c r="F47" s="26"/>
      <c r="G47" s="26" t="s">
        <v>27</v>
      </c>
      <c r="H47" s="26" t="s">
        <v>32</v>
      </c>
      <c r="I47" s="26"/>
      <c r="J47" s="26"/>
      <c r="K47" s="26"/>
      <c r="L47" s="26"/>
      <c r="M47" s="26" t="s">
        <v>28</v>
      </c>
      <c r="N47" s="26"/>
      <c r="O47" s="26"/>
      <c r="P47" s="26"/>
      <c r="Q47" s="26"/>
      <c r="R47" s="26"/>
      <c r="S47" s="26"/>
      <c r="T47" s="26"/>
      <c r="U47" s="26"/>
      <c r="V47" s="26"/>
      <c r="W47" s="26"/>
      <c r="X47" s="26"/>
      <c r="Y47" s="26"/>
      <c r="Z47" s="26"/>
      <c r="AA47" s="27"/>
      <c r="AB47" s="339">
        <f ca="1">SUMIF(P40:T45,H47,AB40:AE45)+SUMIF(P40:T45,"",AB40:AE45)</f>
        <v>165070</v>
      </c>
      <c r="AC47" s="340"/>
      <c r="AD47" s="340"/>
      <c r="AE47" s="341"/>
      <c r="AF47" s="22" t="s">
        <v>20</v>
      </c>
    </row>
    <row r="48" spans="1:32" ht="15.75" customHeight="1">
      <c r="A48" s="349" t="s">
        <v>98</v>
      </c>
      <c r="B48" s="350"/>
      <c r="C48" s="351"/>
      <c r="D48" s="101">
        <v>1</v>
      </c>
      <c r="E48" s="304" t="s">
        <v>26</v>
      </c>
      <c r="F48" s="306"/>
      <c r="G48" s="342">
        <v>2021</v>
      </c>
      <c r="H48" s="343"/>
      <c r="I48" s="344"/>
      <c r="J48" s="102" t="s">
        <v>7</v>
      </c>
      <c r="K48" s="24">
        <v>9</v>
      </c>
      <c r="L48" s="102" t="s">
        <v>25</v>
      </c>
      <c r="M48" s="345" t="s">
        <v>206</v>
      </c>
      <c r="N48" s="345"/>
      <c r="O48" s="345"/>
      <c r="P48" s="314" t="s">
        <v>204</v>
      </c>
      <c r="Q48" s="322"/>
      <c r="R48" s="322"/>
      <c r="S48" s="322"/>
      <c r="T48" s="315"/>
      <c r="U48" s="347">
        <v>266099</v>
      </c>
      <c r="V48" s="348"/>
      <c r="W48" s="348"/>
      <c r="X48" s="348"/>
      <c r="Y48" s="348"/>
      <c r="Z48" s="348"/>
      <c r="AA48" s="22" t="s">
        <v>20</v>
      </c>
      <c r="AB48" s="339">
        <f t="shared" ref="AB48:AB51" si="1">IF(M48="支給",U48*1,IF(M48="返納",U48*-1,""))</f>
        <v>266099</v>
      </c>
      <c r="AC48" s="340"/>
      <c r="AD48" s="340"/>
      <c r="AE48" s="341"/>
      <c r="AF48" s="22" t="s">
        <v>20</v>
      </c>
    </row>
    <row r="49" spans="1:32" ht="15.75" customHeight="1">
      <c r="A49" s="352"/>
      <c r="B49" s="353"/>
      <c r="C49" s="354"/>
      <c r="D49" s="23">
        <v>2</v>
      </c>
      <c r="E49" s="304" t="s">
        <v>26</v>
      </c>
      <c r="F49" s="306"/>
      <c r="G49" s="342">
        <v>2022</v>
      </c>
      <c r="H49" s="343"/>
      <c r="I49" s="344"/>
      <c r="J49" s="102" t="s">
        <v>7</v>
      </c>
      <c r="K49" s="24">
        <v>11</v>
      </c>
      <c r="L49" s="102" t="s">
        <v>25</v>
      </c>
      <c r="M49" s="345" t="s">
        <v>205</v>
      </c>
      <c r="N49" s="345"/>
      <c r="O49" s="345"/>
      <c r="P49" s="346" t="s">
        <v>204</v>
      </c>
      <c r="Q49" s="346"/>
      <c r="R49" s="346"/>
      <c r="S49" s="346"/>
      <c r="T49" s="346"/>
      <c r="U49" s="347">
        <v>30250</v>
      </c>
      <c r="V49" s="348"/>
      <c r="W49" s="348"/>
      <c r="X49" s="348"/>
      <c r="Y49" s="348"/>
      <c r="Z49" s="348"/>
      <c r="AA49" s="22" t="s">
        <v>20</v>
      </c>
      <c r="AB49" s="339">
        <f t="shared" si="1"/>
        <v>-30250</v>
      </c>
      <c r="AC49" s="340"/>
      <c r="AD49" s="340"/>
      <c r="AE49" s="341"/>
      <c r="AF49" s="22" t="s">
        <v>20</v>
      </c>
    </row>
    <row r="50" spans="1:32" ht="15.75" customHeight="1">
      <c r="A50" s="352"/>
      <c r="B50" s="353"/>
      <c r="C50" s="354"/>
      <c r="D50" s="23"/>
      <c r="E50" s="304" t="s">
        <v>26</v>
      </c>
      <c r="F50" s="306"/>
      <c r="G50" s="342"/>
      <c r="H50" s="343"/>
      <c r="I50" s="344"/>
      <c r="J50" s="102" t="s">
        <v>7</v>
      </c>
      <c r="K50" s="24"/>
      <c r="L50" s="102" t="s">
        <v>25</v>
      </c>
      <c r="M50" s="345"/>
      <c r="N50" s="345"/>
      <c r="O50" s="345"/>
      <c r="P50" s="346"/>
      <c r="Q50" s="346"/>
      <c r="R50" s="346"/>
      <c r="S50" s="346"/>
      <c r="T50" s="346"/>
      <c r="U50" s="347"/>
      <c r="V50" s="348"/>
      <c r="W50" s="348"/>
      <c r="X50" s="348"/>
      <c r="Y50" s="348"/>
      <c r="Z50" s="348"/>
      <c r="AA50" s="22" t="s">
        <v>20</v>
      </c>
      <c r="AB50" s="339" t="str">
        <f t="shared" si="1"/>
        <v/>
      </c>
      <c r="AC50" s="340"/>
      <c r="AD50" s="340"/>
      <c r="AE50" s="341"/>
      <c r="AF50" s="22" t="s">
        <v>20</v>
      </c>
    </row>
    <row r="51" spans="1:32" ht="15.75" customHeight="1">
      <c r="A51" s="355"/>
      <c r="B51" s="356"/>
      <c r="C51" s="357"/>
      <c r="D51" s="23"/>
      <c r="E51" s="304" t="s">
        <v>26</v>
      </c>
      <c r="F51" s="306"/>
      <c r="G51" s="342"/>
      <c r="H51" s="343"/>
      <c r="I51" s="344"/>
      <c r="J51" s="102" t="s">
        <v>7</v>
      </c>
      <c r="K51" s="24"/>
      <c r="L51" s="102" t="s">
        <v>25</v>
      </c>
      <c r="M51" s="345"/>
      <c r="N51" s="345"/>
      <c r="O51" s="345"/>
      <c r="P51" s="346"/>
      <c r="Q51" s="346"/>
      <c r="R51" s="346"/>
      <c r="S51" s="346"/>
      <c r="T51" s="346"/>
      <c r="U51" s="347"/>
      <c r="V51" s="348"/>
      <c r="W51" s="348"/>
      <c r="X51" s="348"/>
      <c r="Y51" s="348"/>
      <c r="Z51" s="348"/>
      <c r="AA51" s="22" t="s">
        <v>20</v>
      </c>
      <c r="AB51" s="339" t="str">
        <f t="shared" si="1"/>
        <v/>
      </c>
      <c r="AC51" s="340"/>
      <c r="AD51" s="340"/>
      <c r="AE51" s="341"/>
      <c r="AF51" s="22" t="s">
        <v>20</v>
      </c>
    </row>
    <row r="52" spans="1:32" ht="15.75" customHeight="1" thickBot="1">
      <c r="A52" s="25"/>
      <c r="B52" s="26"/>
      <c r="C52" s="26"/>
      <c r="D52" s="26" t="s">
        <v>33</v>
      </c>
      <c r="E52" s="26"/>
      <c r="F52" s="26"/>
      <c r="G52" s="26" t="s">
        <v>27</v>
      </c>
      <c r="H52" s="26" t="s">
        <v>32</v>
      </c>
      <c r="I52" s="26"/>
      <c r="J52" s="26"/>
      <c r="K52" s="26"/>
      <c r="L52" s="26"/>
      <c r="M52" s="26" t="s">
        <v>28</v>
      </c>
      <c r="N52" s="26"/>
      <c r="O52" s="26"/>
      <c r="P52" s="26"/>
      <c r="Q52" s="26"/>
      <c r="R52" s="26"/>
      <c r="S52" s="26"/>
      <c r="T52" s="26"/>
      <c r="U52" s="26"/>
      <c r="V52" s="26"/>
      <c r="W52" s="26"/>
      <c r="X52" s="26"/>
      <c r="Y52" s="26"/>
      <c r="Z52" s="26"/>
      <c r="AA52" s="27"/>
      <c r="AB52" s="323">
        <f>SUM(AB48:AE51)</f>
        <v>235849</v>
      </c>
      <c r="AC52" s="324"/>
      <c r="AD52" s="324"/>
      <c r="AE52" s="325"/>
      <c r="AF52" s="28" t="s">
        <v>20</v>
      </c>
    </row>
    <row r="53" spans="1:32" ht="15.75" customHeight="1" thickTop="1">
      <c r="A53" s="29" t="s">
        <v>253</v>
      </c>
      <c r="B53" s="30"/>
      <c r="C53" s="30"/>
      <c r="D53" s="30"/>
      <c r="E53" s="30"/>
      <c r="F53" s="30"/>
      <c r="G53" s="30"/>
      <c r="H53" s="30"/>
      <c r="I53" s="30"/>
      <c r="J53" s="30"/>
      <c r="K53" s="30"/>
      <c r="L53" s="30"/>
      <c r="M53" s="30"/>
      <c r="N53" s="30"/>
      <c r="O53" s="30"/>
      <c r="P53" s="30"/>
      <c r="Q53" s="30"/>
      <c r="R53" s="30"/>
      <c r="S53" s="30"/>
      <c r="T53" s="30"/>
      <c r="U53" s="30"/>
      <c r="V53" s="30"/>
      <c r="W53" s="30"/>
      <c r="X53" s="30"/>
      <c r="Y53" s="30"/>
      <c r="Z53" s="30"/>
      <c r="AA53" s="31"/>
      <c r="AB53" s="326">
        <f ca="1">AB47+AB52</f>
        <v>400919</v>
      </c>
      <c r="AC53" s="327"/>
      <c r="AD53" s="327"/>
      <c r="AE53" s="328"/>
      <c r="AF53" s="32" t="s">
        <v>20</v>
      </c>
    </row>
    <row r="54" spans="1:32" ht="15.75" customHeight="1">
      <c r="A54" s="152" t="s">
        <v>254</v>
      </c>
      <c r="B54" s="153"/>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4"/>
      <c r="AB54" s="329">
        <v>2500000</v>
      </c>
      <c r="AC54" s="330"/>
      <c r="AD54" s="330"/>
      <c r="AE54" s="331"/>
      <c r="AF54" s="28" t="s">
        <v>20</v>
      </c>
    </row>
    <row r="55" spans="1:32" ht="15.75" customHeight="1">
      <c r="A55" s="169" t="s">
        <v>255</v>
      </c>
      <c r="B55" s="170"/>
      <c r="C55" s="170"/>
      <c r="D55" s="170"/>
      <c r="E55" s="170"/>
      <c r="F55" s="170"/>
      <c r="G55" s="170"/>
      <c r="H55" s="170"/>
      <c r="I55" s="170"/>
      <c r="J55" s="170"/>
      <c r="K55" s="170"/>
      <c r="L55" s="170"/>
      <c r="M55" s="170"/>
      <c r="N55" s="170"/>
      <c r="O55" s="170"/>
      <c r="P55" s="170"/>
      <c r="Q55" s="170"/>
      <c r="R55" s="170"/>
      <c r="S55" s="170"/>
      <c r="T55" s="170"/>
      <c r="U55" s="170"/>
      <c r="V55" s="170"/>
      <c r="W55" s="170"/>
      <c r="X55" s="170"/>
      <c r="Y55" s="170"/>
      <c r="Z55" s="170"/>
      <c r="AA55" s="171"/>
      <c r="AB55" s="332">
        <f ca="1">AB54-AB53</f>
        <v>2099081</v>
      </c>
      <c r="AC55" s="333"/>
      <c r="AD55" s="333"/>
      <c r="AE55" s="334"/>
      <c r="AF55" s="33" t="s">
        <v>20</v>
      </c>
    </row>
    <row r="57" spans="1:32">
      <c r="A57" s="47" t="s">
        <v>34</v>
      </c>
      <c r="B57" s="48"/>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row>
    <row r="58" spans="1:32">
      <c r="A58" s="47" t="s">
        <v>69</v>
      </c>
      <c r="B58" s="48"/>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row>
    <row r="59" spans="1:32">
      <c r="A59" s="9"/>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row>
    <row r="60" spans="1:32" s="74" customFormat="1" ht="23.25" customHeight="1">
      <c r="A60" s="73" t="s">
        <v>35</v>
      </c>
      <c r="B60" s="73"/>
      <c r="C60" s="73"/>
      <c r="D60" s="73"/>
      <c r="E60" s="73"/>
      <c r="F60" s="73"/>
      <c r="G60" s="73"/>
      <c r="H60" s="73"/>
      <c r="I60" s="73"/>
      <c r="J60" s="73"/>
      <c r="K60" s="73"/>
      <c r="L60" s="73"/>
      <c r="M60" s="73"/>
      <c r="N60" s="73"/>
      <c r="O60" s="73"/>
      <c r="P60" s="73"/>
      <c r="Q60" s="73"/>
      <c r="R60" s="73"/>
      <c r="S60" s="73"/>
      <c r="T60" s="73"/>
      <c r="U60" s="73"/>
      <c r="V60" s="73"/>
      <c r="W60" s="73"/>
      <c r="X60" s="73"/>
      <c r="Y60" s="73"/>
      <c r="Z60" s="73"/>
      <c r="AA60" s="73"/>
      <c r="AB60" s="73"/>
      <c r="AC60" s="73"/>
      <c r="AD60" s="73"/>
      <c r="AE60" s="73"/>
      <c r="AF60" s="73"/>
    </row>
    <row r="61" spans="1:32" s="97" customFormat="1" ht="12" customHeight="1">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row>
    <row r="62" spans="1:32" s="74" customFormat="1" ht="18.75" customHeight="1">
      <c r="A62" s="103" t="s">
        <v>92</v>
      </c>
      <c r="B62" s="104"/>
      <c r="C62" s="104"/>
      <c r="D62" s="104"/>
      <c r="E62" s="104"/>
      <c r="F62" s="104"/>
      <c r="G62" s="104"/>
      <c r="H62" s="104"/>
      <c r="I62" s="104"/>
      <c r="J62" s="104"/>
      <c r="K62" s="104"/>
      <c r="L62" s="104"/>
      <c r="M62" s="104"/>
      <c r="N62" s="104"/>
      <c r="O62" s="104"/>
      <c r="P62" s="335" t="s">
        <v>213</v>
      </c>
      <c r="Q62" s="335"/>
      <c r="R62" s="335"/>
      <c r="S62" s="148" t="s">
        <v>235</v>
      </c>
      <c r="T62" s="146"/>
      <c r="U62" s="146"/>
      <c r="V62" s="146"/>
      <c r="W62" s="146"/>
      <c r="X62" s="146"/>
      <c r="Y62" s="146"/>
      <c r="Z62" s="146"/>
      <c r="AA62" s="146"/>
      <c r="AB62" s="146"/>
      <c r="AC62" s="146"/>
      <c r="AD62" s="146"/>
      <c r="AE62" s="146"/>
      <c r="AF62" s="147"/>
    </row>
    <row r="63" spans="1:32" s="97" customFormat="1" ht="12" customHeight="1">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6"/>
      <c r="AC63" s="96"/>
      <c r="AD63" s="96"/>
      <c r="AE63" s="96"/>
      <c r="AF63" s="96"/>
    </row>
    <row r="64" spans="1:32">
      <c r="A64" s="38" t="s">
        <v>94</v>
      </c>
      <c r="B64" s="7"/>
      <c r="C64" s="7"/>
      <c r="D64" s="7"/>
      <c r="E64" s="7"/>
      <c r="F64" s="7"/>
      <c r="G64" s="7"/>
      <c r="H64" s="7"/>
      <c r="I64" s="7"/>
      <c r="J64" s="7"/>
      <c r="K64" s="7"/>
      <c r="L64" s="7"/>
      <c r="M64" s="7"/>
      <c r="N64" s="7"/>
      <c r="O64" s="7"/>
      <c r="P64" s="7"/>
      <c r="Q64" s="7"/>
      <c r="R64" s="8"/>
    </row>
    <row r="65" spans="1:37" ht="45.75" customHeight="1">
      <c r="A65" s="239">
        <v>2021</v>
      </c>
      <c r="B65" s="240"/>
      <c r="C65" s="240"/>
      <c r="D65" s="105" t="s">
        <v>7</v>
      </c>
      <c r="E65" s="34">
        <v>9</v>
      </c>
      <c r="F65" s="105" t="s">
        <v>25</v>
      </c>
      <c r="G65" s="44" t="s">
        <v>42</v>
      </c>
      <c r="H65" s="240">
        <v>2022</v>
      </c>
      <c r="I65" s="240"/>
      <c r="J65" s="240"/>
      <c r="K65" s="105" t="s">
        <v>7</v>
      </c>
      <c r="L65" s="34">
        <v>8</v>
      </c>
      <c r="M65" s="105" t="s">
        <v>25</v>
      </c>
      <c r="N65" s="44" t="s">
        <v>43</v>
      </c>
      <c r="O65" s="35">
        <f>IF(E65="","",IF(L65="","",IF(AG65&gt;12,12,IF(P62&lt;&gt;"はい",12,AG65))))</f>
        <v>12</v>
      </c>
      <c r="P65" s="142" t="s">
        <v>44</v>
      </c>
      <c r="Q65" s="142" t="s">
        <v>45</v>
      </c>
      <c r="R65" s="142" t="s">
        <v>46</v>
      </c>
      <c r="S65" s="336" t="s">
        <v>93</v>
      </c>
      <c r="T65" s="337"/>
      <c r="U65" s="337"/>
      <c r="V65" s="337"/>
      <c r="W65" s="337"/>
      <c r="X65" s="337"/>
      <c r="Y65" s="337"/>
      <c r="Z65" s="337"/>
      <c r="AA65" s="337"/>
      <c r="AB65" s="337"/>
      <c r="AC65" s="337"/>
      <c r="AD65" s="337"/>
      <c r="AE65" s="337"/>
      <c r="AF65" s="338"/>
      <c r="AG65" s="75">
        <f>(H65-A65-1)*12+(12-E65+1)+L65</f>
        <v>12</v>
      </c>
    </row>
    <row r="66" spans="1:37" ht="17.25" customHeight="1">
      <c r="A66" s="36" t="s">
        <v>47</v>
      </c>
      <c r="B66" s="37"/>
      <c r="C66" s="38" t="s">
        <v>48</v>
      </c>
      <c r="D66" s="7"/>
      <c r="E66" s="7"/>
      <c r="F66" s="7"/>
      <c r="G66" s="7"/>
      <c r="H66" s="7"/>
      <c r="I66" s="7"/>
      <c r="J66" s="7"/>
      <c r="K66" s="7"/>
      <c r="L66" s="7"/>
      <c r="M66" s="7"/>
      <c r="N66" s="7" t="s">
        <v>43</v>
      </c>
      <c r="O66" s="120">
        <v>7</v>
      </c>
      <c r="P66" s="7" t="s">
        <v>44</v>
      </c>
      <c r="Q66" s="7" t="s">
        <v>45</v>
      </c>
      <c r="R66" s="7" t="s">
        <v>46</v>
      </c>
      <c r="S66" s="312" t="s">
        <v>72</v>
      </c>
      <c r="T66" s="312"/>
      <c r="U66" s="312"/>
      <c r="V66" s="312"/>
      <c r="W66" s="312"/>
      <c r="X66" s="312"/>
      <c r="Y66" s="312"/>
      <c r="Z66" s="312"/>
      <c r="AA66" s="312"/>
      <c r="AB66" s="312"/>
      <c r="AC66" s="312"/>
      <c r="AD66" s="312"/>
      <c r="AE66" s="312"/>
      <c r="AF66" s="313"/>
    </row>
    <row r="67" spans="1:37">
      <c r="A67" s="39"/>
      <c r="B67" s="40"/>
      <c r="C67" s="38" t="s">
        <v>49</v>
      </c>
      <c r="D67" s="7"/>
      <c r="E67" s="7"/>
      <c r="F67" s="7"/>
      <c r="G67" s="7"/>
      <c r="H67" s="7"/>
      <c r="I67" s="7"/>
      <c r="J67" s="7"/>
      <c r="K67" s="7"/>
      <c r="L67" s="7"/>
      <c r="M67" s="7"/>
      <c r="N67" s="7" t="s">
        <v>43</v>
      </c>
      <c r="O67" s="120">
        <v>5</v>
      </c>
      <c r="P67" s="7" t="s">
        <v>44</v>
      </c>
      <c r="Q67" s="7" t="s">
        <v>45</v>
      </c>
      <c r="R67" s="7" t="s">
        <v>46</v>
      </c>
      <c r="S67" s="312" t="s">
        <v>72</v>
      </c>
      <c r="T67" s="312"/>
      <c r="U67" s="312"/>
      <c r="V67" s="312"/>
      <c r="W67" s="312"/>
      <c r="X67" s="312"/>
      <c r="Y67" s="312"/>
      <c r="Z67" s="312"/>
      <c r="AA67" s="312"/>
      <c r="AB67" s="312"/>
      <c r="AC67" s="312"/>
      <c r="AD67" s="312"/>
      <c r="AE67" s="312"/>
      <c r="AF67" s="313"/>
    </row>
    <row r="68" spans="1:37">
      <c r="A68" s="41"/>
      <c r="B68" s="41"/>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row>
    <row r="69" spans="1:37" s="93" customFormat="1" ht="27" customHeight="1">
      <c r="A69" s="91" t="s">
        <v>50</v>
      </c>
      <c r="B69" s="44"/>
      <c r="C69" s="44"/>
      <c r="D69" s="92"/>
      <c r="E69" s="314" t="s">
        <v>104</v>
      </c>
      <c r="F69" s="315"/>
      <c r="G69" s="316" t="str">
        <f>VLOOKUP($E$69,為替レート!$B$5:$E$31,2,FALSE)</f>
        <v>ユーロ</v>
      </c>
      <c r="H69" s="317"/>
      <c r="I69" s="317"/>
      <c r="J69" s="317"/>
      <c r="K69" s="317"/>
      <c r="L69" s="91" t="s">
        <v>51</v>
      </c>
      <c r="M69" s="44"/>
      <c r="N69" s="44"/>
      <c r="O69" s="44"/>
      <c r="P69" s="44"/>
      <c r="Q69" s="44"/>
      <c r="R69" s="92"/>
      <c r="S69" s="316">
        <f>VLOOKUP($E$69,為替レート!$B$5:$E$31,4,FALSE)</f>
        <v>121</v>
      </c>
      <c r="T69" s="317"/>
      <c r="U69" s="318"/>
      <c r="V69" s="91" t="s">
        <v>52</v>
      </c>
      <c r="W69" s="44"/>
      <c r="X69" s="44"/>
      <c r="Y69" s="44"/>
      <c r="Z69" s="44"/>
      <c r="AA69" s="44"/>
      <c r="AB69" s="92"/>
      <c r="AC69" s="316" t="s">
        <v>100</v>
      </c>
      <c r="AD69" s="317"/>
      <c r="AE69" s="318"/>
      <c r="AF69" s="5"/>
      <c r="AG69" s="5"/>
      <c r="AH69" s="5"/>
      <c r="AI69" s="5"/>
      <c r="AJ69" s="5"/>
      <c r="AK69" s="5"/>
    </row>
    <row r="70" spans="1:37">
      <c r="A70" s="41"/>
      <c r="B70" s="41"/>
      <c r="C70" s="41"/>
      <c r="D70" s="41"/>
      <c r="E70" s="42"/>
      <c r="F70" s="42"/>
      <c r="G70" s="41"/>
      <c r="H70" s="41"/>
      <c r="I70" s="41"/>
      <c r="J70" s="41"/>
      <c r="K70" s="41"/>
      <c r="L70" s="41"/>
      <c r="M70" s="41"/>
      <c r="N70" s="42"/>
      <c r="O70" s="42"/>
      <c r="P70" s="42"/>
      <c r="Q70" s="41"/>
      <c r="R70" s="41"/>
      <c r="S70" s="41"/>
      <c r="T70" s="41"/>
      <c r="U70" s="41"/>
      <c r="V70" s="41"/>
      <c r="W70" s="41"/>
      <c r="X70" s="42"/>
      <c r="Y70" s="42"/>
      <c r="Z70" s="42"/>
    </row>
    <row r="71" spans="1:37" ht="14.25" customHeight="1">
      <c r="A71" s="319" t="s">
        <v>251</v>
      </c>
      <c r="B71" s="320"/>
      <c r="C71" s="320"/>
      <c r="D71" s="320"/>
      <c r="E71" s="320"/>
      <c r="F71" s="320"/>
      <c r="G71" s="320"/>
      <c r="H71" s="320"/>
      <c r="I71" s="320"/>
      <c r="J71" s="320"/>
      <c r="K71" s="320"/>
      <c r="L71" s="320"/>
      <c r="M71" s="320"/>
      <c r="N71" s="320"/>
      <c r="O71" s="320"/>
      <c r="P71" s="320"/>
      <c r="Q71" s="321"/>
      <c r="R71" s="314"/>
      <c r="S71" s="322"/>
      <c r="T71" s="322"/>
      <c r="U71" s="322"/>
      <c r="V71" s="322"/>
      <c r="W71" s="322"/>
      <c r="X71" s="322"/>
      <c r="Y71" s="315"/>
    </row>
    <row r="73" spans="1:37">
      <c r="A73" s="4" t="s">
        <v>80</v>
      </c>
    </row>
    <row r="74" spans="1:37">
      <c r="A74" s="301" t="s">
        <v>56</v>
      </c>
      <c r="B74" s="302"/>
      <c r="C74" s="302"/>
      <c r="D74" s="302"/>
      <c r="E74" s="302"/>
      <c r="F74" s="303"/>
      <c r="G74" s="304" t="s">
        <v>57</v>
      </c>
      <c r="H74" s="305"/>
      <c r="I74" s="305"/>
      <c r="J74" s="305"/>
      <c r="K74" s="305"/>
      <c r="L74" s="305"/>
      <c r="M74" s="305"/>
      <c r="N74" s="305"/>
      <c r="O74" s="305"/>
      <c r="P74" s="305"/>
      <c r="Q74" s="305"/>
      <c r="R74" s="305"/>
      <c r="S74" s="306"/>
      <c r="T74" s="307" t="s">
        <v>227</v>
      </c>
      <c r="U74" s="308"/>
      <c r="V74" s="308"/>
      <c r="W74" s="309"/>
      <c r="X74" s="301" t="s">
        <v>71</v>
      </c>
      <c r="Y74" s="302"/>
      <c r="Z74" s="302"/>
      <c r="AA74" s="303"/>
      <c r="AB74" s="310" t="s">
        <v>58</v>
      </c>
      <c r="AC74" s="311"/>
      <c r="AD74" s="311"/>
      <c r="AE74" s="311"/>
      <c r="AF74" s="311"/>
    </row>
    <row r="75" spans="1:37">
      <c r="A75" s="285" t="s">
        <v>201</v>
      </c>
      <c r="B75" s="286"/>
      <c r="C75" s="286"/>
      <c r="D75" s="286"/>
      <c r="E75" s="286"/>
      <c r="F75" s="287"/>
      <c r="G75" s="239">
        <v>2021</v>
      </c>
      <c r="H75" s="240"/>
      <c r="I75" s="240"/>
      <c r="J75" s="105" t="s">
        <v>7</v>
      </c>
      <c r="K75" s="45">
        <v>9</v>
      </c>
      <c r="L75" s="105" t="s">
        <v>25</v>
      </c>
      <c r="M75" s="105" t="s">
        <v>59</v>
      </c>
      <c r="N75" s="240">
        <v>2021</v>
      </c>
      <c r="O75" s="240"/>
      <c r="P75" s="240"/>
      <c r="Q75" s="105" t="s">
        <v>7</v>
      </c>
      <c r="R75" s="45">
        <v>12</v>
      </c>
      <c r="S75" s="106" t="s">
        <v>25</v>
      </c>
      <c r="T75" s="290">
        <v>1006.6</v>
      </c>
      <c r="U75" s="291"/>
      <c r="V75" s="291"/>
      <c r="W75" s="292"/>
      <c r="X75" s="293" t="s">
        <v>203</v>
      </c>
      <c r="Y75" s="294"/>
      <c r="Z75" s="294"/>
      <c r="AA75" s="299"/>
      <c r="AB75" s="288" t="s">
        <v>202</v>
      </c>
      <c r="AC75" s="289"/>
      <c r="AD75" s="289"/>
      <c r="AE75" s="289"/>
      <c r="AF75" s="300"/>
    </row>
    <row r="76" spans="1:37">
      <c r="A76" s="285" t="s">
        <v>214</v>
      </c>
      <c r="B76" s="286"/>
      <c r="C76" s="286"/>
      <c r="D76" s="286"/>
      <c r="E76" s="286"/>
      <c r="F76" s="287"/>
      <c r="G76" s="288">
        <v>2022</v>
      </c>
      <c r="H76" s="289"/>
      <c r="I76" s="289"/>
      <c r="J76" s="105" t="s">
        <v>7</v>
      </c>
      <c r="K76" s="121">
        <v>1</v>
      </c>
      <c r="L76" s="105" t="s">
        <v>25</v>
      </c>
      <c r="M76" s="105" t="s">
        <v>59</v>
      </c>
      <c r="N76" s="289">
        <v>2022</v>
      </c>
      <c r="O76" s="289"/>
      <c r="P76" s="289"/>
      <c r="Q76" s="105" t="s">
        <v>7</v>
      </c>
      <c r="R76" s="121">
        <v>4</v>
      </c>
      <c r="S76" s="106" t="s">
        <v>25</v>
      </c>
      <c r="T76" s="290">
        <v>1006.7</v>
      </c>
      <c r="U76" s="291"/>
      <c r="V76" s="291"/>
      <c r="W76" s="292"/>
      <c r="X76" s="293" t="s">
        <v>203</v>
      </c>
      <c r="Y76" s="294"/>
      <c r="Z76" s="294"/>
      <c r="AA76" s="299"/>
      <c r="AB76" s="288" t="s">
        <v>202</v>
      </c>
      <c r="AC76" s="289"/>
      <c r="AD76" s="289"/>
      <c r="AE76" s="289"/>
      <c r="AF76" s="300"/>
    </row>
    <row r="77" spans="1:37">
      <c r="A77" s="285" t="s">
        <v>229</v>
      </c>
      <c r="B77" s="286"/>
      <c r="C77" s="286"/>
      <c r="D77" s="286"/>
      <c r="E77" s="286"/>
      <c r="F77" s="287"/>
      <c r="G77" s="288">
        <v>2022</v>
      </c>
      <c r="H77" s="289"/>
      <c r="I77" s="289"/>
      <c r="J77" s="105" t="s">
        <v>7</v>
      </c>
      <c r="K77" s="121">
        <v>5</v>
      </c>
      <c r="L77" s="105" t="s">
        <v>25</v>
      </c>
      <c r="M77" s="105" t="s">
        <v>59</v>
      </c>
      <c r="N77" s="289">
        <v>2022</v>
      </c>
      <c r="O77" s="289"/>
      <c r="P77" s="289"/>
      <c r="Q77" s="105" t="s">
        <v>7</v>
      </c>
      <c r="R77" s="121">
        <v>8</v>
      </c>
      <c r="S77" s="106" t="s">
        <v>25</v>
      </c>
      <c r="T77" s="290">
        <v>1006.7</v>
      </c>
      <c r="U77" s="291"/>
      <c r="V77" s="291"/>
      <c r="W77" s="292"/>
      <c r="X77" s="293" t="s">
        <v>203</v>
      </c>
      <c r="Y77" s="294"/>
      <c r="Z77" s="294"/>
      <c r="AA77" s="299"/>
      <c r="AB77" s="288" t="s">
        <v>202</v>
      </c>
      <c r="AC77" s="289"/>
      <c r="AD77" s="289"/>
      <c r="AE77" s="289"/>
      <c r="AF77" s="300"/>
    </row>
    <row r="78" spans="1:37">
      <c r="A78" s="285"/>
      <c r="B78" s="286"/>
      <c r="C78" s="286"/>
      <c r="D78" s="286"/>
      <c r="E78" s="286"/>
      <c r="F78" s="287"/>
      <c r="G78" s="288"/>
      <c r="H78" s="289"/>
      <c r="I78" s="289"/>
      <c r="J78" s="105" t="s">
        <v>7</v>
      </c>
      <c r="K78" s="121"/>
      <c r="L78" s="105" t="s">
        <v>25</v>
      </c>
      <c r="M78" s="105" t="s">
        <v>59</v>
      </c>
      <c r="N78" s="289"/>
      <c r="O78" s="289"/>
      <c r="P78" s="289"/>
      <c r="Q78" s="105" t="s">
        <v>7</v>
      </c>
      <c r="R78" s="121"/>
      <c r="S78" s="106" t="s">
        <v>25</v>
      </c>
      <c r="T78" s="290"/>
      <c r="U78" s="291"/>
      <c r="V78" s="291"/>
      <c r="W78" s="292"/>
      <c r="X78" s="293"/>
      <c r="Y78" s="294"/>
      <c r="Z78" s="294"/>
      <c r="AA78" s="299"/>
      <c r="AB78" s="288"/>
      <c r="AC78" s="289"/>
      <c r="AD78" s="289"/>
      <c r="AE78" s="289"/>
      <c r="AF78" s="300"/>
    </row>
    <row r="79" spans="1:37">
      <c r="A79" s="285"/>
      <c r="B79" s="286"/>
      <c r="C79" s="286"/>
      <c r="D79" s="286"/>
      <c r="E79" s="286"/>
      <c r="F79" s="287"/>
      <c r="G79" s="288"/>
      <c r="H79" s="289"/>
      <c r="I79" s="289"/>
      <c r="J79" s="105" t="s">
        <v>7</v>
      </c>
      <c r="K79" s="121"/>
      <c r="L79" s="105" t="s">
        <v>25</v>
      </c>
      <c r="M79" s="105" t="s">
        <v>59</v>
      </c>
      <c r="N79" s="289"/>
      <c r="O79" s="289"/>
      <c r="P79" s="289"/>
      <c r="Q79" s="105" t="s">
        <v>7</v>
      </c>
      <c r="R79" s="121"/>
      <c r="S79" s="106" t="s">
        <v>25</v>
      </c>
      <c r="T79" s="290"/>
      <c r="U79" s="291"/>
      <c r="V79" s="291"/>
      <c r="W79" s="292"/>
      <c r="X79" s="293"/>
      <c r="Y79" s="294"/>
      <c r="Z79" s="294"/>
      <c r="AA79" s="295"/>
      <c r="AB79" s="296"/>
      <c r="AC79" s="297"/>
      <c r="AD79" s="297"/>
      <c r="AE79" s="297"/>
      <c r="AF79" s="298"/>
    </row>
    <row r="80" spans="1:37">
      <c r="A80" s="272" t="s">
        <v>54</v>
      </c>
      <c r="B80" s="273"/>
      <c r="C80" s="273"/>
      <c r="D80" s="273"/>
      <c r="E80" s="273"/>
      <c r="F80" s="273"/>
      <c r="G80" s="273"/>
      <c r="H80" s="273"/>
      <c r="I80" s="273"/>
      <c r="J80" s="273"/>
      <c r="K80" s="273"/>
      <c r="L80" s="273"/>
      <c r="M80" s="273"/>
      <c r="N80" s="273"/>
      <c r="O80" s="273"/>
      <c r="P80" s="273"/>
      <c r="Q80" s="273"/>
      <c r="R80" s="273"/>
      <c r="S80" s="274"/>
      <c r="T80" s="275">
        <f>SUM(T75:W79)</f>
        <v>3020</v>
      </c>
      <c r="U80" s="275"/>
      <c r="V80" s="275"/>
      <c r="W80" s="275"/>
      <c r="X80" s="82"/>
      <c r="Y80" s="82"/>
      <c r="Z80" s="82"/>
      <c r="AA80" s="82"/>
      <c r="AB80" s="82"/>
      <c r="AC80" s="82"/>
      <c r="AD80" s="138"/>
      <c r="AE80" s="138"/>
      <c r="AF80" s="139"/>
    </row>
    <row r="82" spans="1:32">
      <c r="A82" s="4" t="s">
        <v>230</v>
      </c>
    </row>
    <row r="83" spans="1:32" s="11" customFormat="1" ht="16.5" customHeight="1">
      <c r="A83" s="276" t="s">
        <v>231</v>
      </c>
      <c r="B83" s="277"/>
      <c r="C83" s="277"/>
      <c r="D83" s="278"/>
      <c r="E83" s="279" t="s">
        <v>60</v>
      </c>
      <c r="F83" s="279"/>
      <c r="G83" s="279"/>
      <c r="H83" s="279" t="s">
        <v>61</v>
      </c>
      <c r="I83" s="279"/>
      <c r="J83" s="279"/>
      <c r="K83" s="280" t="s">
        <v>62</v>
      </c>
      <c r="L83" s="280"/>
      <c r="M83" s="280"/>
      <c r="N83" s="281" t="s">
        <v>63</v>
      </c>
      <c r="O83" s="281"/>
      <c r="P83" s="281"/>
      <c r="Q83" s="282" t="s">
        <v>64</v>
      </c>
      <c r="R83" s="283"/>
      <c r="S83" s="283"/>
      <c r="T83" s="283"/>
      <c r="U83" s="283"/>
      <c r="V83" s="283"/>
      <c r="W83" s="284"/>
      <c r="X83" s="264" t="s">
        <v>65</v>
      </c>
      <c r="Y83" s="264"/>
      <c r="Z83" s="264"/>
      <c r="AA83" s="264"/>
      <c r="AB83" s="264"/>
      <c r="AC83" s="264"/>
      <c r="AD83" s="264"/>
      <c r="AE83" s="264"/>
      <c r="AF83" s="264"/>
    </row>
    <row r="84" spans="1:32" s="11" customFormat="1" ht="16.5" customHeight="1">
      <c r="A84" s="265" t="s">
        <v>243</v>
      </c>
      <c r="B84" s="265"/>
      <c r="C84" s="265"/>
      <c r="D84" s="265"/>
      <c r="E84" s="403">
        <v>2021</v>
      </c>
      <c r="F84" s="403"/>
      <c r="G84" s="267" t="s">
        <v>7</v>
      </c>
      <c r="H84" s="403">
        <v>9</v>
      </c>
      <c r="I84" s="403"/>
      <c r="J84" s="268" t="s">
        <v>8</v>
      </c>
      <c r="K84" s="404">
        <v>2022</v>
      </c>
      <c r="L84" s="404"/>
      <c r="M84" s="270" t="s">
        <v>7</v>
      </c>
      <c r="N84" s="405">
        <v>8</v>
      </c>
      <c r="O84" s="405"/>
      <c r="P84" s="270" t="s">
        <v>8</v>
      </c>
      <c r="Q84" s="46" t="s">
        <v>66</v>
      </c>
      <c r="R84" s="258" t="s">
        <v>244</v>
      </c>
      <c r="S84" s="258"/>
      <c r="T84" s="258"/>
      <c r="U84" s="258"/>
      <c r="V84" s="258"/>
      <c r="W84" s="259"/>
      <c r="X84" s="260"/>
      <c r="Y84" s="260"/>
      <c r="Z84" s="260"/>
      <c r="AA84" s="260"/>
      <c r="AB84" s="260"/>
      <c r="AC84" s="260"/>
      <c r="AD84" s="260"/>
      <c r="AE84" s="260"/>
      <c r="AF84" s="260"/>
    </row>
    <row r="85" spans="1:32" s="11" customFormat="1" ht="16.5" customHeight="1">
      <c r="A85" s="265"/>
      <c r="B85" s="265"/>
      <c r="C85" s="265"/>
      <c r="D85" s="265"/>
      <c r="E85" s="403"/>
      <c r="F85" s="403"/>
      <c r="G85" s="267"/>
      <c r="H85" s="403"/>
      <c r="I85" s="403"/>
      <c r="J85" s="268"/>
      <c r="K85" s="404"/>
      <c r="L85" s="404"/>
      <c r="M85" s="270"/>
      <c r="N85" s="405"/>
      <c r="O85" s="405"/>
      <c r="P85" s="270"/>
      <c r="Q85" s="46" t="s">
        <v>67</v>
      </c>
      <c r="R85" s="258"/>
      <c r="S85" s="258"/>
      <c r="T85" s="258"/>
      <c r="U85" s="258"/>
      <c r="V85" s="258"/>
      <c r="W85" s="259"/>
      <c r="X85" s="260"/>
      <c r="Y85" s="260"/>
      <c r="Z85" s="260"/>
      <c r="AA85" s="260"/>
      <c r="AB85" s="260"/>
      <c r="AC85" s="260"/>
      <c r="AD85" s="260"/>
      <c r="AE85" s="260"/>
      <c r="AF85" s="260"/>
    </row>
    <row r="86" spans="1:32" s="11" customFormat="1" ht="16.5" customHeight="1">
      <c r="A86" s="265"/>
      <c r="B86" s="265"/>
      <c r="C86" s="265"/>
      <c r="D86" s="265"/>
      <c r="E86" s="403"/>
      <c r="F86" s="403"/>
      <c r="G86" s="267"/>
      <c r="H86" s="403"/>
      <c r="I86" s="403"/>
      <c r="J86" s="268"/>
      <c r="K86" s="404"/>
      <c r="L86" s="404"/>
      <c r="M86" s="270"/>
      <c r="N86" s="405"/>
      <c r="O86" s="405"/>
      <c r="P86" s="270"/>
      <c r="Q86" s="46" t="s">
        <v>68</v>
      </c>
      <c r="R86" s="258"/>
      <c r="S86" s="258"/>
      <c r="T86" s="258"/>
      <c r="U86" s="258"/>
      <c r="V86" s="258"/>
      <c r="W86" s="259"/>
      <c r="X86" s="260"/>
      <c r="Y86" s="260"/>
      <c r="Z86" s="260"/>
      <c r="AA86" s="260"/>
      <c r="AB86" s="260"/>
      <c r="AC86" s="260"/>
      <c r="AD86" s="260"/>
      <c r="AE86" s="260"/>
      <c r="AF86" s="260"/>
    </row>
    <row r="87" spans="1:32" s="11" customFormat="1" ht="12.75" customHeight="1">
      <c r="A87" s="261" t="s">
        <v>236</v>
      </c>
      <c r="B87" s="261"/>
      <c r="C87" s="261"/>
      <c r="D87" s="261"/>
      <c r="E87" s="261"/>
      <c r="F87" s="261"/>
      <c r="G87" s="261"/>
      <c r="H87" s="261"/>
      <c r="I87" s="261"/>
      <c r="J87" s="261"/>
      <c r="K87" s="261"/>
      <c r="L87" s="261"/>
      <c r="M87" s="261"/>
      <c r="N87" s="261"/>
      <c r="O87" s="261"/>
      <c r="P87" s="261"/>
      <c r="Q87" s="261"/>
      <c r="R87" s="261"/>
      <c r="S87" s="261"/>
      <c r="T87" s="261"/>
      <c r="U87" s="261"/>
      <c r="V87" s="261"/>
      <c r="W87" s="261"/>
      <c r="X87" s="261"/>
      <c r="Y87" s="261"/>
      <c r="Z87" s="261"/>
      <c r="AA87" s="261"/>
      <c r="AB87" s="261"/>
      <c r="AC87" s="261"/>
      <c r="AD87" s="261"/>
      <c r="AE87" s="261"/>
      <c r="AF87" s="261"/>
    </row>
    <row r="88" spans="1:32" s="11" customFormat="1" ht="12.75" customHeight="1">
      <c r="A88" s="262"/>
      <c r="B88" s="262"/>
      <c r="C88" s="262"/>
      <c r="D88" s="262"/>
      <c r="E88" s="262"/>
      <c r="F88" s="262"/>
      <c r="G88" s="262"/>
      <c r="H88" s="262"/>
      <c r="I88" s="262"/>
      <c r="J88" s="262"/>
      <c r="K88" s="262"/>
      <c r="L88" s="262"/>
      <c r="M88" s="262"/>
      <c r="N88" s="262"/>
      <c r="O88" s="262"/>
      <c r="P88" s="262"/>
      <c r="Q88" s="262"/>
      <c r="R88" s="262"/>
      <c r="S88" s="262"/>
      <c r="T88" s="262"/>
      <c r="U88" s="262"/>
      <c r="V88" s="262"/>
      <c r="W88" s="262"/>
      <c r="X88" s="262"/>
      <c r="Y88" s="262"/>
      <c r="Z88" s="262"/>
      <c r="AA88" s="262"/>
      <c r="AB88" s="262"/>
      <c r="AC88" s="262"/>
      <c r="AD88" s="262"/>
      <c r="AE88" s="262"/>
      <c r="AF88" s="262"/>
    </row>
    <row r="89" spans="1:32" s="11" customFormat="1" ht="12.75" customHeight="1">
      <c r="A89" s="263"/>
      <c r="B89" s="263"/>
      <c r="C89" s="263"/>
      <c r="D89" s="263"/>
      <c r="E89" s="263"/>
      <c r="F89" s="263"/>
      <c r="G89" s="263"/>
      <c r="H89" s="263"/>
      <c r="I89" s="263"/>
      <c r="J89" s="263"/>
      <c r="K89" s="263"/>
      <c r="L89" s="263"/>
      <c r="M89" s="263"/>
      <c r="N89" s="263"/>
      <c r="O89" s="263"/>
      <c r="P89" s="263"/>
      <c r="Q89" s="263"/>
      <c r="R89" s="263"/>
      <c r="S89" s="263"/>
      <c r="T89" s="263"/>
      <c r="U89" s="263"/>
      <c r="V89" s="263"/>
      <c r="W89" s="263"/>
      <c r="X89" s="263"/>
      <c r="Y89" s="263"/>
      <c r="Z89" s="263"/>
      <c r="AA89" s="263"/>
      <c r="AB89" s="263"/>
      <c r="AC89" s="263"/>
      <c r="AD89" s="263"/>
      <c r="AE89" s="263"/>
      <c r="AF89" s="263"/>
    </row>
    <row r="90" spans="1:32" s="11" customFormat="1" ht="12.75" customHeight="1">
      <c r="A90" s="144"/>
      <c r="B90" s="144"/>
      <c r="C90" s="144"/>
      <c r="D90" s="144"/>
      <c r="E90" s="144"/>
      <c r="F90" s="144"/>
      <c r="G90" s="144"/>
      <c r="H90" s="144"/>
      <c r="I90" s="144"/>
      <c r="J90" s="144"/>
      <c r="K90" s="144"/>
      <c r="L90" s="144"/>
      <c r="M90" s="144"/>
      <c r="N90" s="144"/>
      <c r="O90" s="144"/>
      <c r="P90" s="144"/>
      <c r="Q90" s="144"/>
      <c r="R90" s="144"/>
      <c r="S90" s="144"/>
      <c r="T90" s="144"/>
      <c r="U90" s="144"/>
      <c r="V90" s="144"/>
      <c r="W90" s="144"/>
      <c r="X90" s="144"/>
      <c r="Y90" s="144"/>
      <c r="Z90" s="144"/>
      <c r="AA90" s="144"/>
      <c r="AB90" s="144"/>
      <c r="AC90" s="144"/>
      <c r="AD90" s="144"/>
      <c r="AE90" s="144"/>
      <c r="AF90" s="144"/>
    </row>
    <row r="91" spans="1:32">
      <c r="A91" s="124" t="s">
        <v>217</v>
      </c>
      <c r="B91" s="41"/>
      <c r="C91" s="41"/>
      <c r="D91" s="41"/>
      <c r="E91" s="42"/>
      <c r="F91" s="42"/>
      <c r="G91" s="41"/>
      <c r="H91" s="41"/>
      <c r="I91" s="41" t="s">
        <v>238</v>
      </c>
      <c r="J91" s="41"/>
      <c r="K91" s="41"/>
      <c r="L91" s="41"/>
      <c r="M91" s="41"/>
      <c r="N91" s="42"/>
      <c r="O91" s="42"/>
      <c r="P91" s="42"/>
      <c r="Q91" s="41"/>
      <c r="R91" s="41"/>
      <c r="S91" s="41"/>
      <c r="T91" s="41"/>
      <c r="U91" s="41"/>
      <c r="V91" s="41"/>
      <c r="W91" s="41"/>
      <c r="X91" s="42"/>
      <c r="Y91" s="42"/>
      <c r="Z91" s="42"/>
    </row>
    <row r="92" spans="1:32" ht="12.75" thickBot="1">
      <c r="A92" s="50" t="s">
        <v>55</v>
      </c>
      <c r="B92" s="50"/>
      <c r="C92" s="50"/>
      <c r="D92" s="239">
        <v>2021</v>
      </c>
      <c r="E92" s="240"/>
      <c r="F92" s="240"/>
      <c r="G92" s="105" t="s">
        <v>7</v>
      </c>
      <c r="H92" s="34">
        <v>9</v>
      </c>
      <c r="I92" s="105" t="s">
        <v>25</v>
      </c>
      <c r="J92" s="34">
        <v>1</v>
      </c>
      <c r="K92" s="106" t="s">
        <v>9</v>
      </c>
      <c r="L92" s="41"/>
      <c r="M92" s="41"/>
      <c r="N92" s="42"/>
      <c r="O92" s="42"/>
      <c r="P92" s="42"/>
      <c r="Q92" s="41"/>
      <c r="R92" s="41"/>
      <c r="S92" s="41"/>
      <c r="T92" s="41"/>
      <c r="U92" s="41"/>
      <c r="V92" s="41"/>
      <c r="W92" s="41"/>
      <c r="X92" s="42"/>
      <c r="Y92" s="42"/>
      <c r="Z92" s="42"/>
    </row>
    <row r="93" spans="1:32" ht="12.75" thickBot="1">
      <c r="A93" s="51" t="s">
        <v>53</v>
      </c>
      <c r="B93" s="51"/>
      <c r="C93" s="51"/>
      <c r="D93" s="51"/>
      <c r="E93" s="51"/>
      <c r="F93" s="51"/>
      <c r="G93" s="51"/>
      <c r="H93" s="51"/>
      <c r="I93" s="51"/>
      <c r="J93" s="51"/>
      <c r="K93" s="212" t="str">
        <f>E69</f>
        <v>€</v>
      </c>
      <c r="L93" s="213"/>
      <c r="M93" s="241">
        <v>3770</v>
      </c>
      <c r="N93" s="242"/>
      <c r="O93" s="242"/>
      <c r="P93" s="242"/>
      <c r="Q93" s="242"/>
      <c r="R93" s="242"/>
      <c r="S93" s="243"/>
      <c r="T93" s="41"/>
      <c r="U93" s="41"/>
      <c r="V93" s="41"/>
      <c r="W93" s="41"/>
      <c r="X93" s="42"/>
      <c r="Y93" s="42"/>
      <c r="Z93" s="42"/>
    </row>
    <row r="94" spans="1:32">
      <c r="A94" s="41"/>
      <c r="B94" s="41"/>
      <c r="C94" s="41"/>
      <c r="D94" s="41"/>
      <c r="E94" s="42"/>
      <c r="F94" s="42"/>
      <c r="G94" s="41"/>
      <c r="H94" s="41"/>
      <c r="I94" s="41"/>
      <c r="J94" s="41"/>
      <c r="K94" s="41"/>
      <c r="L94" s="41"/>
      <c r="M94" s="41"/>
      <c r="N94" s="42"/>
      <c r="O94" s="42"/>
      <c r="P94" s="42"/>
      <c r="Q94" s="41"/>
      <c r="R94" s="41"/>
      <c r="S94" s="41"/>
      <c r="T94" s="41"/>
      <c r="U94" s="41"/>
      <c r="V94" s="41"/>
      <c r="W94" s="41"/>
      <c r="X94" s="42"/>
      <c r="Y94" s="42"/>
      <c r="Z94" s="42"/>
      <c r="AA94" s="41"/>
      <c r="AB94" s="41"/>
      <c r="AC94" s="41"/>
      <c r="AD94" s="41"/>
      <c r="AE94" s="41"/>
      <c r="AF94" s="41"/>
    </row>
    <row r="95" spans="1:32">
      <c r="A95" s="124" t="s">
        <v>218</v>
      </c>
      <c r="B95" s="41"/>
      <c r="C95" s="41"/>
      <c r="D95" s="41"/>
      <c r="E95" s="42"/>
      <c r="F95" s="42"/>
      <c r="G95" s="41"/>
      <c r="H95" s="41"/>
      <c r="I95" s="41" t="s">
        <v>237</v>
      </c>
      <c r="J95" s="41"/>
      <c r="K95" s="41"/>
      <c r="L95" s="41"/>
      <c r="M95" s="41"/>
      <c r="N95" s="42"/>
      <c r="O95" s="42"/>
      <c r="P95" s="42"/>
      <c r="Q95" s="41"/>
      <c r="R95" s="41"/>
      <c r="S95" s="41"/>
      <c r="T95" s="41"/>
      <c r="U95" s="41"/>
      <c r="V95" s="41"/>
      <c r="W95" s="41"/>
      <c r="X95" s="42"/>
      <c r="Y95" s="42"/>
      <c r="Z95" s="42"/>
    </row>
    <row r="96" spans="1:32" ht="12.75" thickBot="1">
      <c r="A96" s="50" t="s">
        <v>55</v>
      </c>
      <c r="B96" s="50"/>
      <c r="C96" s="50"/>
      <c r="D96" s="239">
        <v>2021</v>
      </c>
      <c r="E96" s="240"/>
      <c r="F96" s="240"/>
      <c r="G96" s="105" t="s">
        <v>7</v>
      </c>
      <c r="H96" s="34">
        <v>11</v>
      </c>
      <c r="I96" s="105" t="s">
        <v>25</v>
      </c>
      <c r="J96" s="34">
        <v>1</v>
      </c>
      <c r="K96" s="106" t="s">
        <v>9</v>
      </c>
      <c r="L96" s="41"/>
      <c r="M96" s="41"/>
      <c r="N96" s="42"/>
      <c r="O96" s="42"/>
      <c r="P96" s="42"/>
      <c r="Q96" s="41"/>
      <c r="R96" s="41"/>
      <c r="S96" s="41"/>
      <c r="T96" s="41"/>
      <c r="U96" s="41"/>
      <c r="V96" s="41"/>
      <c r="W96" s="41"/>
      <c r="X96" s="42"/>
      <c r="Y96" s="42"/>
      <c r="Z96" s="42"/>
    </row>
    <row r="97" spans="1:32" ht="12.75" thickBot="1">
      <c r="A97" s="51" t="s">
        <v>53</v>
      </c>
      <c r="B97" s="51"/>
      <c r="C97" s="51"/>
      <c r="D97" s="51"/>
      <c r="E97" s="51"/>
      <c r="F97" s="51"/>
      <c r="G97" s="51"/>
      <c r="H97" s="51"/>
      <c r="I97" s="51"/>
      <c r="J97" s="51"/>
      <c r="K97" s="255" t="str">
        <f>E69</f>
        <v>€</v>
      </c>
      <c r="L97" s="256"/>
      <c r="M97" s="241">
        <v>3520</v>
      </c>
      <c r="N97" s="242"/>
      <c r="O97" s="242"/>
      <c r="P97" s="242"/>
      <c r="Q97" s="242"/>
      <c r="R97" s="242"/>
      <c r="S97" s="257"/>
      <c r="T97" s="244"/>
      <c r="U97" s="245"/>
      <c r="V97" s="245"/>
      <c r="W97" s="41"/>
      <c r="X97" s="42"/>
      <c r="Y97" s="42"/>
      <c r="Z97" s="42"/>
    </row>
    <row r="98" spans="1:32" ht="12.75" thickBot="1">
      <c r="A98" s="51" t="s">
        <v>219</v>
      </c>
      <c r="B98" s="51"/>
      <c r="C98" s="51"/>
      <c r="D98" s="51"/>
      <c r="E98" s="51"/>
      <c r="F98" s="51"/>
      <c r="G98" s="51"/>
      <c r="H98" s="51"/>
      <c r="I98" s="51"/>
      <c r="J98" s="51"/>
      <c r="K98" s="212" t="str">
        <f>E69</f>
        <v>€</v>
      </c>
      <c r="L98" s="213"/>
      <c r="M98" s="246">
        <f>IF(M93="","",IF(M97="","",M97-M93))</f>
        <v>-250</v>
      </c>
      <c r="N98" s="247"/>
      <c r="O98" s="247"/>
      <c r="P98" s="247"/>
      <c r="Q98" s="247"/>
      <c r="R98" s="247"/>
      <c r="S98" s="248"/>
      <c r="T98" s="249" t="str">
        <f>IF(M97="","",IF(M93&gt;M97,"減額",(IF(M93&lt;M97,"増額","確定"))))</f>
        <v>減額</v>
      </c>
      <c r="U98" s="250"/>
      <c r="V98" s="251"/>
      <c r="W98" s="59"/>
      <c r="X98" s="59"/>
      <c r="Y98" s="59"/>
      <c r="Z98" s="58"/>
    </row>
    <row r="99" spans="1:32">
      <c r="A99" s="252" t="s">
        <v>70</v>
      </c>
      <c r="B99" s="253"/>
      <c r="C99" s="253"/>
      <c r="D99" s="253"/>
      <c r="E99" s="253"/>
      <c r="F99" s="253"/>
      <c r="G99" s="253"/>
      <c r="H99" s="253"/>
      <c r="I99" s="253"/>
      <c r="J99" s="253"/>
      <c r="K99" s="253"/>
      <c r="L99" s="253"/>
      <c r="M99" s="253"/>
      <c r="N99" s="253"/>
      <c r="O99" s="253"/>
      <c r="P99" s="253"/>
      <c r="Q99" s="253"/>
      <c r="R99" s="253"/>
      <c r="S99" s="253"/>
      <c r="T99" s="253"/>
      <c r="U99" s="253"/>
      <c r="V99" s="253"/>
      <c r="W99" s="253"/>
      <c r="X99" s="253"/>
      <c r="Y99" s="253"/>
      <c r="Z99" s="253"/>
      <c r="AA99" s="253"/>
      <c r="AB99" s="253"/>
      <c r="AC99" s="253"/>
      <c r="AD99" s="253"/>
      <c r="AE99" s="253"/>
      <c r="AF99" s="254"/>
    </row>
    <row r="100" spans="1:32">
      <c r="A100" s="394" t="s">
        <v>228</v>
      </c>
      <c r="B100" s="395"/>
      <c r="C100" s="395"/>
      <c r="D100" s="395"/>
      <c r="E100" s="395"/>
      <c r="F100" s="395"/>
      <c r="G100" s="395"/>
      <c r="H100" s="395"/>
      <c r="I100" s="395"/>
      <c r="J100" s="395"/>
      <c r="K100" s="395"/>
      <c r="L100" s="395"/>
      <c r="M100" s="395"/>
      <c r="N100" s="395"/>
      <c r="O100" s="395"/>
      <c r="P100" s="395"/>
      <c r="Q100" s="395"/>
      <c r="R100" s="395"/>
      <c r="S100" s="395"/>
      <c r="T100" s="395"/>
      <c r="U100" s="395"/>
      <c r="V100" s="395"/>
      <c r="W100" s="395"/>
      <c r="X100" s="395"/>
      <c r="Y100" s="395"/>
      <c r="Z100" s="395"/>
      <c r="AA100" s="395"/>
      <c r="AB100" s="395"/>
      <c r="AC100" s="395"/>
      <c r="AD100" s="395"/>
      <c r="AE100" s="395"/>
      <c r="AF100" s="396"/>
    </row>
    <row r="101" spans="1:32">
      <c r="A101" s="397"/>
      <c r="B101" s="398"/>
      <c r="C101" s="398"/>
      <c r="D101" s="398"/>
      <c r="E101" s="398"/>
      <c r="F101" s="398"/>
      <c r="G101" s="398"/>
      <c r="H101" s="398"/>
      <c r="I101" s="398"/>
      <c r="J101" s="398"/>
      <c r="K101" s="398"/>
      <c r="L101" s="398"/>
      <c r="M101" s="398"/>
      <c r="N101" s="398"/>
      <c r="O101" s="398"/>
      <c r="P101" s="398"/>
      <c r="Q101" s="398"/>
      <c r="R101" s="398"/>
      <c r="S101" s="398"/>
      <c r="T101" s="398"/>
      <c r="U101" s="398"/>
      <c r="V101" s="398"/>
      <c r="W101" s="398"/>
      <c r="X101" s="398"/>
      <c r="Y101" s="398"/>
      <c r="Z101" s="398"/>
      <c r="AA101" s="398"/>
      <c r="AB101" s="398"/>
      <c r="AC101" s="398"/>
      <c r="AD101" s="398"/>
      <c r="AE101" s="398"/>
      <c r="AF101" s="399"/>
    </row>
    <row r="102" spans="1:32">
      <c r="A102" s="400"/>
      <c r="B102" s="401"/>
      <c r="C102" s="401"/>
      <c r="D102" s="401"/>
      <c r="E102" s="401"/>
      <c r="F102" s="401"/>
      <c r="G102" s="401"/>
      <c r="H102" s="401"/>
      <c r="I102" s="401"/>
      <c r="J102" s="401"/>
      <c r="K102" s="401"/>
      <c r="L102" s="401"/>
      <c r="M102" s="401"/>
      <c r="N102" s="401"/>
      <c r="O102" s="401"/>
      <c r="P102" s="401"/>
      <c r="Q102" s="401"/>
      <c r="R102" s="401"/>
      <c r="S102" s="401"/>
      <c r="T102" s="401"/>
      <c r="U102" s="401"/>
      <c r="V102" s="401"/>
      <c r="W102" s="401"/>
      <c r="X102" s="401"/>
      <c r="Y102" s="401"/>
      <c r="Z102" s="401"/>
      <c r="AA102" s="401"/>
      <c r="AB102" s="401"/>
      <c r="AC102" s="401"/>
      <c r="AD102" s="401"/>
      <c r="AE102" s="401"/>
      <c r="AF102" s="402"/>
    </row>
    <row r="103" spans="1:32">
      <c r="A103" s="145"/>
      <c r="B103" s="145"/>
      <c r="C103" s="145"/>
      <c r="D103" s="145"/>
      <c r="E103" s="145"/>
      <c r="F103" s="145"/>
      <c r="G103" s="145"/>
      <c r="H103" s="145"/>
      <c r="I103" s="145"/>
      <c r="J103" s="145"/>
      <c r="K103" s="145"/>
      <c r="L103" s="145"/>
      <c r="M103" s="145"/>
      <c r="N103" s="145"/>
      <c r="O103" s="145"/>
      <c r="P103" s="145"/>
      <c r="Q103" s="145"/>
      <c r="R103" s="145"/>
      <c r="S103" s="145"/>
      <c r="T103" s="145"/>
      <c r="U103" s="145"/>
      <c r="V103" s="145"/>
      <c r="W103" s="145"/>
      <c r="X103" s="145"/>
      <c r="Y103" s="145"/>
      <c r="Z103" s="145"/>
      <c r="AA103" s="145"/>
      <c r="AB103" s="145"/>
      <c r="AC103" s="145"/>
      <c r="AD103" s="145"/>
      <c r="AE103" s="145"/>
      <c r="AF103" s="145"/>
    </row>
    <row r="104" spans="1:32">
      <c r="A104" s="124" t="s">
        <v>220</v>
      </c>
      <c r="B104" s="41"/>
      <c r="C104" s="41"/>
      <c r="D104" s="41"/>
      <c r="E104" s="42"/>
      <c r="F104" s="42"/>
      <c r="G104" s="41"/>
      <c r="H104" s="41"/>
      <c r="I104" s="41"/>
      <c r="J104" s="41"/>
      <c r="K104" s="41"/>
      <c r="L104" s="41"/>
      <c r="M104" s="41"/>
      <c r="N104" s="42"/>
      <c r="O104" s="42"/>
      <c r="P104" s="42"/>
      <c r="Q104" s="41"/>
      <c r="R104" s="41"/>
      <c r="S104" s="41"/>
      <c r="T104" s="41"/>
      <c r="U104" s="41"/>
      <c r="V104" s="41"/>
      <c r="W104" s="41"/>
      <c r="X104" s="42"/>
      <c r="Y104" s="42"/>
      <c r="Z104" s="42"/>
    </row>
    <row r="105" spans="1:32">
      <c r="A105" s="50" t="s">
        <v>55</v>
      </c>
      <c r="B105" s="50"/>
      <c r="C105" s="50"/>
      <c r="D105" s="239">
        <v>2022</v>
      </c>
      <c r="E105" s="240"/>
      <c r="F105" s="240"/>
      <c r="G105" s="105" t="s">
        <v>7</v>
      </c>
      <c r="H105" s="34">
        <v>2</v>
      </c>
      <c r="I105" s="105" t="s">
        <v>25</v>
      </c>
      <c r="J105" s="34">
        <v>1</v>
      </c>
      <c r="K105" s="106" t="s">
        <v>9</v>
      </c>
      <c r="L105" s="41"/>
      <c r="M105" s="41"/>
      <c r="N105" s="42"/>
      <c r="O105" s="42"/>
      <c r="P105" s="42"/>
      <c r="Q105" s="41"/>
      <c r="R105" s="41"/>
      <c r="S105" s="41"/>
      <c r="T105" s="41"/>
      <c r="U105" s="41"/>
      <c r="V105" s="41"/>
      <c r="W105" s="41"/>
      <c r="X105" s="42"/>
      <c r="Y105" s="42"/>
      <c r="Z105" s="42"/>
    </row>
    <row r="106" spans="1:32">
      <c r="A106" s="50" t="s">
        <v>222</v>
      </c>
      <c r="B106" s="50"/>
      <c r="C106" s="50"/>
      <c r="D106" s="135"/>
      <c r="E106" s="135"/>
      <c r="F106" s="135"/>
      <c r="G106" s="50"/>
      <c r="H106" s="136"/>
      <c r="I106" s="50"/>
      <c r="J106" s="123">
        <v>1</v>
      </c>
      <c r="K106" s="50" t="s">
        <v>223</v>
      </c>
      <c r="L106" s="50"/>
      <c r="M106" s="50"/>
      <c r="N106" s="57"/>
      <c r="O106" s="42"/>
      <c r="P106" s="42"/>
      <c r="Q106" s="41"/>
      <c r="R106" s="41"/>
      <c r="S106" s="41"/>
      <c r="T106" s="41"/>
      <c r="U106" s="41"/>
      <c r="V106" s="41"/>
      <c r="W106" s="41"/>
      <c r="X106" s="42"/>
      <c r="Y106" s="42"/>
      <c r="Z106" s="42"/>
    </row>
    <row r="107" spans="1:32" ht="12.75" thickBot="1">
      <c r="A107" s="50" t="s">
        <v>224</v>
      </c>
      <c r="B107" s="50"/>
      <c r="C107" s="50"/>
      <c r="D107" s="50"/>
      <c r="E107" s="135"/>
      <c r="F107" s="239">
        <v>2021</v>
      </c>
      <c r="G107" s="240"/>
      <c r="H107" s="240"/>
      <c r="I107" s="105" t="s">
        <v>7</v>
      </c>
      <c r="J107" s="34">
        <v>11</v>
      </c>
      <c r="K107" s="105" t="s">
        <v>25</v>
      </c>
      <c r="L107" s="34">
        <v>1</v>
      </c>
      <c r="M107" s="106" t="s">
        <v>9</v>
      </c>
      <c r="N107" s="41"/>
      <c r="O107" s="42"/>
      <c r="P107" s="42"/>
      <c r="Q107" s="41"/>
      <c r="R107" s="41"/>
      <c r="S107" s="41"/>
      <c r="T107" s="41"/>
      <c r="U107" s="41"/>
      <c r="V107" s="41"/>
      <c r="W107" s="41"/>
      <c r="X107" s="42"/>
      <c r="Y107" s="42"/>
      <c r="Z107" s="42"/>
    </row>
    <row r="108" spans="1:32" ht="12.75" thickBot="1">
      <c r="A108" s="51" t="s">
        <v>53</v>
      </c>
      <c r="B108" s="51"/>
      <c r="C108" s="51"/>
      <c r="D108" s="51"/>
      <c r="E108" s="51"/>
      <c r="F108" s="51"/>
      <c r="G108" s="51"/>
      <c r="H108" s="51"/>
      <c r="I108" s="51"/>
      <c r="J108" s="51"/>
      <c r="K108" s="212" t="str">
        <f>E69</f>
        <v>€</v>
      </c>
      <c r="L108" s="213"/>
      <c r="M108" s="241">
        <v>3020</v>
      </c>
      <c r="N108" s="242"/>
      <c r="O108" s="242"/>
      <c r="P108" s="242"/>
      <c r="Q108" s="242"/>
      <c r="R108" s="242"/>
      <c r="S108" s="243"/>
      <c r="T108" s="244"/>
      <c r="U108" s="245"/>
      <c r="V108" s="245"/>
      <c r="W108" s="41"/>
      <c r="X108" s="42"/>
      <c r="Y108" s="42"/>
      <c r="Z108" s="43"/>
    </row>
    <row r="109" spans="1:32" ht="12.75" thickBot="1">
      <c r="A109" s="51" t="s">
        <v>221</v>
      </c>
      <c r="B109" s="51"/>
      <c r="C109" s="51"/>
      <c r="D109" s="51"/>
      <c r="E109" s="51"/>
      <c r="F109" s="51"/>
      <c r="G109" s="51"/>
      <c r="H109" s="51"/>
      <c r="I109" s="51"/>
      <c r="J109" s="51"/>
      <c r="K109" s="212" t="str">
        <f>E69</f>
        <v>€</v>
      </c>
      <c r="L109" s="213"/>
      <c r="M109" s="246">
        <f>IF(M108="","",M108-M97)</f>
        <v>-500</v>
      </c>
      <c r="N109" s="247"/>
      <c r="O109" s="247"/>
      <c r="P109" s="247"/>
      <c r="Q109" s="247"/>
      <c r="R109" s="247"/>
      <c r="S109" s="248"/>
      <c r="T109" s="249" t="str">
        <f>IF(M108="","",IF(M97&gt;M108,"減額",(IF(M97&lt;M108,"増額",""))))</f>
        <v>減額</v>
      </c>
      <c r="U109" s="250"/>
      <c r="V109" s="251"/>
      <c r="W109" s="59"/>
      <c r="X109" s="59"/>
      <c r="Y109" s="59"/>
      <c r="Z109" s="58"/>
    </row>
    <row r="110" spans="1:32">
      <c r="A110" s="226" t="s">
        <v>73</v>
      </c>
      <c r="B110" s="226"/>
      <c r="C110" s="226"/>
      <c r="D110" s="226"/>
      <c r="E110" s="226"/>
      <c r="F110" s="226"/>
      <c r="G110" s="226"/>
      <c r="H110" s="226"/>
      <c r="I110" s="226"/>
      <c r="J110" s="226"/>
      <c r="K110" s="226"/>
      <c r="L110" s="226"/>
      <c r="M110" s="226"/>
      <c r="N110" s="226"/>
      <c r="O110" s="226"/>
      <c r="P110" s="226"/>
      <c r="Q110" s="226"/>
      <c r="R110" s="226"/>
      <c r="S110" s="226"/>
      <c r="T110" s="226"/>
      <c r="U110" s="226"/>
      <c r="V110" s="226"/>
      <c r="W110" s="226"/>
      <c r="X110" s="226"/>
      <c r="Y110" s="226"/>
      <c r="Z110" s="226"/>
      <c r="AA110" s="226"/>
      <c r="AB110" s="226"/>
      <c r="AC110" s="226"/>
      <c r="AD110" s="226"/>
      <c r="AE110" s="226"/>
      <c r="AF110" s="226"/>
    </row>
    <row r="111" spans="1:32">
      <c r="A111" s="227" t="s">
        <v>245</v>
      </c>
      <c r="B111" s="228"/>
      <c r="C111" s="228"/>
      <c r="D111" s="228"/>
      <c r="E111" s="228"/>
      <c r="F111" s="228"/>
      <c r="G111" s="228"/>
      <c r="H111" s="228"/>
      <c r="I111" s="228"/>
      <c r="J111" s="228"/>
      <c r="K111" s="228"/>
      <c r="L111" s="228"/>
      <c r="M111" s="228"/>
      <c r="N111" s="228"/>
      <c r="O111" s="228"/>
      <c r="P111" s="228"/>
      <c r="Q111" s="228"/>
      <c r="R111" s="228"/>
      <c r="S111" s="228"/>
      <c r="T111" s="228"/>
      <c r="U111" s="228"/>
      <c r="V111" s="228"/>
      <c r="W111" s="228"/>
      <c r="X111" s="228"/>
      <c r="Y111" s="228"/>
      <c r="Z111" s="228"/>
      <c r="AA111" s="228"/>
      <c r="AB111" s="228"/>
      <c r="AC111" s="228"/>
      <c r="AD111" s="228"/>
      <c r="AE111" s="228"/>
      <c r="AF111" s="229"/>
    </row>
    <row r="112" spans="1:32">
      <c r="A112" s="230"/>
      <c r="B112" s="231"/>
      <c r="C112" s="231"/>
      <c r="D112" s="231"/>
      <c r="E112" s="231"/>
      <c r="F112" s="231"/>
      <c r="G112" s="231"/>
      <c r="H112" s="231"/>
      <c r="I112" s="231"/>
      <c r="J112" s="231"/>
      <c r="K112" s="231"/>
      <c r="L112" s="231"/>
      <c r="M112" s="231"/>
      <c r="N112" s="231"/>
      <c r="O112" s="231"/>
      <c r="P112" s="231"/>
      <c r="Q112" s="231"/>
      <c r="R112" s="231"/>
      <c r="S112" s="231"/>
      <c r="T112" s="231"/>
      <c r="U112" s="231"/>
      <c r="V112" s="231"/>
      <c r="W112" s="231"/>
      <c r="X112" s="231"/>
      <c r="Y112" s="231"/>
      <c r="Z112" s="231"/>
      <c r="AA112" s="231"/>
      <c r="AB112" s="231"/>
      <c r="AC112" s="231"/>
      <c r="AD112" s="231"/>
      <c r="AE112" s="231"/>
      <c r="AF112" s="232"/>
    </row>
    <row r="113" spans="1:33">
      <c r="A113" s="233"/>
      <c r="B113" s="234"/>
      <c r="C113" s="234"/>
      <c r="D113" s="234"/>
      <c r="E113" s="234"/>
      <c r="F113" s="234"/>
      <c r="G113" s="234"/>
      <c r="H113" s="234"/>
      <c r="I113" s="234"/>
      <c r="J113" s="234"/>
      <c r="K113" s="234"/>
      <c r="L113" s="234"/>
      <c r="M113" s="234"/>
      <c r="N113" s="234"/>
      <c r="O113" s="234"/>
      <c r="P113" s="234"/>
      <c r="Q113" s="234"/>
      <c r="R113" s="234"/>
      <c r="S113" s="234"/>
      <c r="T113" s="234"/>
      <c r="U113" s="234"/>
      <c r="V113" s="234"/>
      <c r="W113" s="234"/>
      <c r="X113" s="234"/>
      <c r="Y113" s="234"/>
      <c r="Z113" s="234"/>
      <c r="AA113" s="234"/>
      <c r="AB113" s="234"/>
      <c r="AC113" s="234"/>
      <c r="AD113" s="234"/>
      <c r="AE113" s="234"/>
      <c r="AF113" s="235"/>
    </row>
    <row r="114" spans="1:33" s="81" customFormat="1" ht="15.75" customHeight="1">
      <c r="A114" s="76"/>
      <c r="B114" s="77"/>
      <c r="C114" s="77"/>
      <c r="D114" s="77"/>
      <c r="E114" s="77"/>
      <c r="F114" s="77"/>
      <c r="G114" s="77"/>
      <c r="H114" s="77"/>
      <c r="I114" s="77"/>
      <c r="J114" s="77"/>
      <c r="K114" s="77"/>
      <c r="L114" s="77"/>
      <c r="M114" s="78"/>
      <c r="N114" s="78"/>
      <c r="O114" s="78"/>
      <c r="P114" s="78"/>
      <c r="Q114" s="78"/>
      <c r="R114" s="78"/>
      <c r="S114" s="78"/>
      <c r="T114" s="77"/>
      <c r="U114" s="79"/>
      <c r="V114" s="77"/>
      <c r="W114" s="77"/>
      <c r="X114" s="77"/>
      <c r="Y114" s="77"/>
      <c r="Z114" s="77"/>
      <c r="AA114" s="80"/>
      <c r="AB114" s="80"/>
      <c r="AC114" s="80"/>
      <c r="AD114" s="80"/>
      <c r="AE114" s="80"/>
      <c r="AF114" s="80"/>
    </row>
    <row r="115" spans="1:33" s="74" customFormat="1" ht="23.25" customHeight="1">
      <c r="A115" s="73" t="s">
        <v>257</v>
      </c>
      <c r="B115" s="73"/>
      <c r="C115" s="73"/>
      <c r="D115" s="73"/>
      <c r="E115" s="73"/>
      <c r="F115" s="73"/>
      <c r="G115" s="73"/>
      <c r="H115" s="73"/>
      <c r="I115" s="73"/>
      <c r="J115" s="73"/>
      <c r="K115" s="73"/>
      <c r="L115" s="73"/>
      <c r="M115" s="73"/>
      <c r="N115" s="73"/>
      <c r="O115" s="73"/>
      <c r="P115" s="73"/>
      <c r="Q115" s="73"/>
      <c r="R115" s="73"/>
      <c r="S115" s="73"/>
      <c r="T115" s="73"/>
      <c r="U115" s="73"/>
      <c r="V115" s="73"/>
      <c r="W115" s="73"/>
      <c r="X115" s="73"/>
      <c r="Y115" s="73"/>
      <c r="Z115" s="73"/>
      <c r="AA115" s="73"/>
      <c r="AB115" s="73"/>
      <c r="AC115" s="73"/>
      <c r="AD115" s="73"/>
      <c r="AE115" s="73"/>
      <c r="AF115" s="73"/>
    </row>
    <row r="116" spans="1:33" ht="12.75" thickBot="1"/>
    <row r="117" spans="1:33" ht="12.75" thickBot="1">
      <c r="A117" s="51" t="s">
        <v>81</v>
      </c>
      <c r="B117" s="51"/>
      <c r="C117" s="51"/>
      <c r="D117" s="51"/>
      <c r="E117" s="51"/>
      <c r="F117" s="51"/>
      <c r="G117" s="51"/>
      <c r="H117" s="51"/>
      <c r="I117" s="51"/>
      <c r="J117" s="51" t="s">
        <v>77</v>
      </c>
      <c r="K117" s="212" t="str">
        <f>E69</f>
        <v>€</v>
      </c>
      <c r="L117" s="213"/>
      <c r="M117" s="236">
        <f>IF(M108&lt;&gt;"",M108,IF(M97&lt;&gt;"",M97,M93))</f>
        <v>3020</v>
      </c>
      <c r="N117" s="237"/>
      <c r="O117" s="237"/>
      <c r="P117" s="237"/>
      <c r="Q117" s="237"/>
      <c r="R117" s="237"/>
      <c r="S117" s="238"/>
      <c r="T117" s="52" t="str">
        <f>IF(M108&lt;&gt;"","　３－３.授業料確定後の金額変更",IF(M97&lt;&gt;"","　３－２.授業料確定申請","　３－１.授業料概算申請"))</f>
        <v>　３－３.授業料確定後の金額変更</v>
      </c>
      <c r="U117" s="52"/>
      <c r="V117" s="53"/>
      <c r="W117" s="53"/>
      <c r="X117" s="53"/>
      <c r="Y117" s="53"/>
      <c r="Z117" s="52"/>
      <c r="AA117" s="52"/>
      <c r="AB117" s="52"/>
      <c r="AC117" s="52"/>
      <c r="AD117" s="52"/>
      <c r="AE117" s="52"/>
      <c r="AF117" s="52"/>
      <c r="AG117" s="49"/>
    </row>
    <row r="118" spans="1:33">
      <c r="A118" s="83" t="s">
        <v>74</v>
      </c>
      <c r="B118" s="51"/>
      <c r="C118" s="51"/>
      <c r="D118" s="51"/>
      <c r="E118" s="51"/>
      <c r="F118" s="51"/>
      <c r="G118" s="51"/>
      <c r="H118" s="51"/>
      <c r="I118" s="51"/>
      <c r="J118" s="51" t="s">
        <v>78</v>
      </c>
      <c r="K118" s="212" t="str">
        <f>E69</f>
        <v>€</v>
      </c>
      <c r="L118" s="213"/>
      <c r="M118" s="214">
        <f>ROUND(M117/O65*O66,2)</f>
        <v>1761.67</v>
      </c>
      <c r="N118" s="215"/>
      <c r="O118" s="215"/>
      <c r="P118" s="215"/>
      <c r="Q118" s="215"/>
      <c r="R118" s="215"/>
      <c r="S118" s="216"/>
      <c r="T118" s="52" t="str">
        <f>"=Ａ/"&amp;O65&amp;"か月（総月数）*"&amp;O66&amp;"か月（2021年度対象月数）"</f>
        <v>=Ａ/12か月（総月数）*7か月（2021年度対象月数）</v>
      </c>
      <c r="U118" s="52"/>
      <c r="V118" s="53"/>
      <c r="W118" s="53"/>
      <c r="X118" s="53"/>
      <c r="Y118" s="53"/>
      <c r="Z118" s="52"/>
      <c r="AA118" s="52"/>
      <c r="AB118" s="52"/>
      <c r="AC118" s="52"/>
      <c r="AD118" s="52"/>
      <c r="AE118" s="52"/>
      <c r="AF118" s="52"/>
      <c r="AG118" s="49"/>
    </row>
    <row r="119" spans="1:33">
      <c r="A119" s="83" t="s">
        <v>75</v>
      </c>
      <c r="B119" s="51"/>
      <c r="C119" s="51"/>
      <c r="D119" s="51"/>
      <c r="E119" s="51"/>
      <c r="F119" s="51"/>
      <c r="G119" s="51"/>
      <c r="H119" s="51"/>
      <c r="I119" s="51"/>
      <c r="J119" s="51" t="s">
        <v>79</v>
      </c>
      <c r="K119" s="212" t="str">
        <f>E69</f>
        <v>€</v>
      </c>
      <c r="L119" s="213"/>
      <c r="M119" s="214">
        <f>ROUND(M117/O65*O67,2)</f>
        <v>1258.33</v>
      </c>
      <c r="N119" s="215"/>
      <c r="O119" s="215"/>
      <c r="P119" s="215"/>
      <c r="Q119" s="215"/>
      <c r="R119" s="215"/>
      <c r="S119" s="216"/>
      <c r="T119" s="52" t="str">
        <f>"=Ａ/"&amp;O65&amp;"か月*"&amp;O67&amp;"か月"</f>
        <v>=Ａ/12か月*5か月</v>
      </c>
      <c r="U119" s="53"/>
      <c r="V119" s="53"/>
      <c r="W119" s="53"/>
      <c r="X119" s="53"/>
      <c r="Y119" s="53"/>
      <c r="Z119" s="54"/>
      <c r="AA119" s="217" t="s">
        <v>76</v>
      </c>
      <c r="AB119" s="217"/>
      <c r="AC119" s="217"/>
      <c r="AD119" s="217"/>
      <c r="AE119" s="217"/>
      <c r="AF119" s="217"/>
      <c r="AG119" s="49"/>
    </row>
    <row r="120" spans="1:33" ht="12.75" thickBot="1">
      <c r="A120" s="51" t="s">
        <v>232</v>
      </c>
      <c r="B120" s="50"/>
      <c r="C120" s="50"/>
      <c r="D120" s="50"/>
      <c r="E120" s="57"/>
      <c r="F120" s="57"/>
      <c r="G120" s="50"/>
      <c r="H120" s="50"/>
      <c r="I120" s="50"/>
      <c r="J120" s="50"/>
      <c r="K120" s="50"/>
      <c r="L120" s="50"/>
      <c r="M120" s="218">
        <f>ROUNDDOWN(M118*S69,0)</f>
        <v>213162</v>
      </c>
      <c r="N120" s="219"/>
      <c r="O120" s="219"/>
      <c r="P120" s="219"/>
      <c r="Q120" s="219"/>
      <c r="R120" s="219"/>
      <c r="S120" s="220"/>
      <c r="T120" s="55" t="s">
        <v>20</v>
      </c>
      <c r="U120" s="52" t="str">
        <f>"　=B*"&amp;S69&amp;"円（令和３年度円換算率）"</f>
        <v>　=B*121円（令和３年度円換算率）</v>
      </c>
      <c r="V120" s="55"/>
      <c r="W120" s="55"/>
      <c r="X120" s="56"/>
      <c r="Y120" s="56"/>
      <c r="Z120" s="56"/>
      <c r="AA120" s="60"/>
      <c r="AB120" s="60"/>
      <c r="AC120" s="60"/>
      <c r="AD120" s="60"/>
      <c r="AE120" s="60"/>
      <c r="AF120" s="60"/>
    </row>
    <row r="121" spans="1:33" ht="27" customHeight="1" thickTop="1" thickBot="1">
      <c r="A121" s="61" t="s">
        <v>233</v>
      </c>
      <c r="B121" s="62"/>
      <c r="C121" s="62"/>
      <c r="D121" s="62"/>
      <c r="E121" s="63"/>
      <c r="F121" s="63"/>
      <c r="G121" s="62"/>
      <c r="H121" s="62"/>
      <c r="I121" s="62"/>
      <c r="J121" s="62"/>
      <c r="K121" s="62"/>
      <c r="L121" s="62"/>
      <c r="M121" s="221">
        <f ca="1">IF(AB47=0,IF(AB52=M120,M120,IF(M120-AB52&lt;=AB55,M120,AB54)),IF(AB52=M120,M120,IF(M120-AB52&lt;=AB55,M120,AB54-AB47)))</f>
        <v>213162</v>
      </c>
      <c r="N121" s="222"/>
      <c r="O121" s="222"/>
      <c r="P121" s="222"/>
      <c r="Q121" s="222"/>
      <c r="R121" s="222"/>
      <c r="S121" s="223"/>
      <c r="T121" s="64" t="s">
        <v>20</v>
      </c>
      <c r="U121" s="64"/>
      <c r="V121" s="64"/>
      <c r="W121" s="224" t="str">
        <f ca="1">IF(AB47+M120&lt;=2500000,"","年度支給上限額調整済")</f>
        <v/>
      </c>
      <c r="X121" s="224"/>
      <c r="Y121" s="224"/>
      <c r="Z121" s="224"/>
      <c r="AA121" s="224"/>
      <c r="AB121" s="224"/>
      <c r="AC121" s="224"/>
      <c r="AD121" s="224"/>
      <c r="AE121" s="224"/>
      <c r="AF121" s="225"/>
    </row>
    <row r="122" spans="1:33" s="69" customFormat="1" ht="15.75" customHeight="1" thickTop="1">
      <c r="A122" s="70" t="s">
        <v>82</v>
      </c>
      <c r="B122" s="66"/>
      <c r="C122" s="66"/>
      <c r="D122" s="66"/>
      <c r="E122" s="66"/>
      <c r="F122" s="66"/>
      <c r="G122" s="66"/>
      <c r="H122" s="66"/>
      <c r="I122" s="66"/>
      <c r="J122" s="66"/>
      <c r="K122" s="66"/>
      <c r="L122" s="66"/>
      <c r="M122" s="188">
        <f ca="1">AB47+M121</f>
        <v>378232</v>
      </c>
      <c r="N122" s="189"/>
      <c r="O122" s="189"/>
      <c r="P122" s="189"/>
      <c r="Q122" s="189"/>
      <c r="R122" s="189"/>
      <c r="S122" s="190"/>
      <c r="T122" s="67" t="s">
        <v>20</v>
      </c>
      <c r="U122" s="65"/>
      <c r="V122" s="67"/>
      <c r="W122" s="67"/>
      <c r="X122" s="67"/>
      <c r="Y122" s="67"/>
      <c r="Z122" s="67"/>
      <c r="AA122" s="68"/>
      <c r="AB122" s="68"/>
      <c r="AC122" s="68"/>
      <c r="AD122" s="68"/>
      <c r="AE122" s="68"/>
      <c r="AF122" s="68"/>
    </row>
    <row r="123" spans="1:33" s="81" customFormat="1" ht="15.75" customHeight="1">
      <c r="A123" s="191" t="s">
        <v>198</v>
      </c>
      <c r="B123" s="192"/>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c r="Y123" s="195"/>
      <c r="Z123" s="195"/>
      <c r="AA123" s="195"/>
      <c r="AB123" s="195"/>
      <c r="AC123" s="195"/>
      <c r="AD123" s="195"/>
      <c r="AE123" s="195"/>
      <c r="AF123" s="196"/>
    </row>
    <row r="124" spans="1:33" s="81" customFormat="1" ht="37.5" customHeight="1">
      <c r="A124" s="193"/>
      <c r="B124" s="194"/>
      <c r="C124" s="197"/>
      <c r="D124" s="197"/>
      <c r="E124" s="197"/>
      <c r="F124" s="197"/>
      <c r="G124" s="197"/>
      <c r="H124" s="197"/>
      <c r="I124" s="197"/>
      <c r="J124" s="197"/>
      <c r="K124" s="197"/>
      <c r="L124" s="197"/>
      <c r="M124" s="197"/>
      <c r="N124" s="197"/>
      <c r="O124" s="197"/>
      <c r="P124" s="197"/>
      <c r="Q124" s="197"/>
      <c r="R124" s="197"/>
      <c r="S124" s="197"/>
      <c r="T124" s="197"/>
      <c r="U124" s="197"/>
      <c r="V124" s="197"/>
      <c r="W124" s="197"/>
      <c r="X124" s="197"/>
      <c r="Y124" s="197"/>
      <c r="Z124" s="197"/>
      <c r="AA124" s="197"/>
      <c r="AB124" s="197"/>
      <c r="AC124" s="197"/>
      <c r="AD124" s="197"/>
      <c r="AE124" s="197"/>
      <c r="AF124" s="198"/>
    </row>
    <row r="125" spans="1:33" s="81" customFormat="1" ht="15.75" customHeight="1">
      <c r="A125" s="76"/>
      <c r="B125" s="77"/>
      <c r="C125" s="77"/>
      <c r="D125" s="77"/>
      <c r="E125" s="77"/>
      <c r="F125" s="77"/>
      <c r="G125" s="77"/>
      <c r="H125" s="77"/>
      <c r="I125" s="77"/>
      <c r="J125" s="77"/>
      <c r="K125" s="77"/>
      <c r="L125" s="77"/>
      <c r="M125" s="78"/>
      <c r="N125" s="78"/>
      <c r="O125" s="78"/>
      <c r="P125" s="78"/>
      <c r="Q125" s="78"/>
      <c r="R125" s="78"/>
      <c r="S125" s="78"/>
      <c r="T125" s="77"/>
      <c r="U125" s="79"/>
      <c r="V125" s="77"/>
      <c r="W125" s="77"/>
      <c r="X125" s="77"/>
      <c r="Y125" s="77"/>
      <c r="Z125" s="77"/>
      <c r="AA125" s="80"/>
      <c r="AB125" s="80"/>
      <c r="AC125" s="80"/>
      <c r="AD125" s="80"/>
      <c r="AE125" s="80"/>
      <c r="AF125" s="80"/>
    </row>
    <row r="126" spans="1:33" s="81" customFormat="1" ht="15.75" customHeight="1">
      <c r="A126" s="76"/>
      <c r="B126" s="77"/>
      <c r="C126" s="77"/>
      <c r="D126" s="77"/>
      <c r="E126" s="77"/>
      <c r="F126" s="77"/>
      <c r="G126" s="77"/>
      <c r="H126" s="77"/>
      <c r="I126" s="77"/>
      <c r="J126" s="77"/>
      <c r="K126" s="77"/>
      <c r="L126" s="77"/>
      <c r="M126" s="78"/>
      <c r="N126" s="78"/>
      <c r="O126" s="78"/>
      <c r="P126" s="78"/>
      <c r="Q126" s="78"/>
      <c r="R126" s="78"/>
      <c r="S126" s="78"/>
      <c r="T126" s="77"/>
      <c r="U126" s="79"/>
      <c r="V126" s="77"/>
      <c r="W126" s="77"/>
      <c r="X126" s="77"/>
      <c r="Y126" s="77"/>
      <c r="Z126" s="77"/>
      <c r="AA126" s="80"/>
      <c r="AB126" s="80"/>
      <c r="AC126" s="80"/>
      <c r="AD126" s="80"/>
      <c r="AE126" s="80"/>
      <c r="AF126" s="80"/>
    </row>
    <row r="127" spans="1:33" s="74" customFormat="1" ht="23.25" customHeight="1">
      <c r="A127" s="73" t="s">
        <v>252</v>
      </c>
      <c r="B127" s="73"/>
      <c r="C127" s="73"/>
      <c r="D127" s="73"/>
      <c r="E127" s="73"/>
      <c r="F127" s="73"/>
      <c r="G127" s="73"/>
      <c r="H127" s="73"/>
      <c r="I127" s="73"/>
      <c r="J127" s="73"/>
      <c r="K127" s="73"/>
      <c r="L127" s="73"/>
      <c r="M127" s="73"/>
      <c r="N127" s="73"/>
      <c r="O127" s="73"/>
      <c r="P127" s="73"/>
      <c r="Q127" s="73"/>
      <c r="R127" s="73"/>
      <c r="S127" s="73"/>
      <c r="T127" s="73"/>
      <c r="U127" s="73"/>
      <c r="V127" s="73"/>
      <c r="W127" s="73"/>
      <c r="X127" s="73"/>
      <c r="Y127" s="73"/>
      <c r="Z127" s="73"/>
      <c r="AA127" s="73"/>
      <c r="AB127" s="73"/>
      <c r="AC127" s="73"/>
      <c r="AD127" s="73"/>
      <c r="AE127" s="73"/>
      <c r="AF127" s="73"/>
    </row>
    <row r="128" spans="1:33" s="1" customFormat="1" ht="28.5" customHeight="1">
      <c r="A128" s="109" t="s">
        <v>83</v>
      </c>
      <c r="B128" s="110"/>
      <c r="C128" s="110"/>
      <c r="D128" s="110"/>
      <c r="E128" s="110"/>
      <c r="F128" s="110"/>
      <c r="G128" s="110"/>
      <c r="H128" s="110"/>
      <c r="I128" s="110"/>
      <c r="J128" s="110"/>
      <c r="K128" s="110"/>
      <c r="L128" s="110"/>
      <c r="M128" s="110"/>
      <c r="N128" s="110"/>
      <c r="O128" s="110"/>
      <c r="P128" s="110"/>
      <c r="Q128" s="110"/>
      <c r="R128" s="110"/>
      <c r="S128" s="110"/>
      <c r="T128" s="110"/>
      <c r="U128" s="110"/>
      <c r="V128" s="110"/>
      <c r="W128" s="110"/>
      <c r="X128" s="110"/>
      <c r="Y128" s="110"/>
      <c r="Z128" s="110"/>
      <c r="AA128" s="110"/>
      <c r="AB128" s="108"/>
      <c r="AC128" s="108"/>
      <c r="AD128" s="108"/>
      <c r="AE128" s="108"/>
      <c r="AF128" s="108"/>
    </row>
    <row r="129" spans="1:32" s="1" customFormat="1" ht="42.75" customHeight="1">
      <c r="A129" s="199" t="s">
        <v>239</v>
      </c>
      <c r="B129" s="199"/>
      <c r="C129" s="199"/>
      <c r="D129" s="199"/>
      <c r="E129" s="199"/>
      <c r="F129" s="200" t="s">
        <v>240</v>
      </c>
      <c r="G129" s="201"/>
      <c r="H129" s="201"/>
      <c r="I129" s="202"/>
      <c r="J129" s="203" t="s">
        <v>41</v>
      </c>
      <c r="K129" s="204"/>
      <c r="L129" s="205" t="s">
        <v>88</v>
      </c>
      <c r="M129" s="206"/>
      <c r="N129" s="206"/>
      <c r="O129" s="206"/>
      <c r="P129" s="207"/>
      <c r="Q129" s="200" t="s">
        <v>84</v>
      </c>
      <c r="R129" s="201"/>
      <c r="S129" s="201"/>
      <c r="T129" s="202"/>
      <c r="U129" s="208" t="s">
        <v>96</v>
      </c>
      <c r="V129" s="208"/>
      <c r="W129" s="208"/>
      <c r="X129" s="208"/>
      <c r="Y129" s="208"/>
      <c r="Z129" s="208"/>
      <c r="AA129" s="209" t="s">
        <v>95</v>
      </c>
      <c r="AB129" s="210"/>
      <c r="AC129" s="210"/>
      <c r="AD129" s="210"/>
      <c r="AE129" s="210"/>
      <c r="AF129" s="211"/>
    </row>
    <row r="130" spans="1:32" s="1" customFormat="1" ht="18" customHeight="1">
      <c r="A130" s="176" t="s">
        <v>246</v>
      </c>
      <c r="B130" s="176"/>
      <c r="C130" s="176"/>
      <c r="D130" s="176"/>
      <c r="E130" s="176"/>
      <c r="F130" s="177" t="s">
        <v>225</v>
      </c>
      <c r="G130" s="178"/>
      <c r="H130" s="178"/>
      <c r="I130" s="179"/>
      <c r="J130" s="180" t="str">
        <f>$E$69</f>
        <v>€</v>
      </c>
      <c r="K130" s="181"/>
      <c r="L130" s="182">
        <v>1006.6</v>
      </c>
      <c r="M130" s="183"/>
      <c r="N130" s="183"/>
      <c r="O130" s="183"/>
      <c r="P130" s="184"/>
      <c r="Q130" s="185">
        <f>M117-L130</f>
        <v>2013.4</v>
      </c>
      <c r="R130" s="186"/>
      <c r="S130" s="186"/>
      <c r="T130" s="187"/>
      <c r="U130" s="175">
        <v>44438</v>
      </c>
      <c r="V130" s="175"/>
      <c r="W130" s="175"/>
      <c r="X130" s="175"/>
      <c r="Y130" s="175"/>
      <c r="Z130" s="175"/>
      <c r="AA130" s="175">
        <v>44440</v>
      </c>
      <c r="AB130" s="175"/>
      <c r="AC130" s="175"/>
      <c r="AD130" s="175"/>
      <c r="AE130" s="175"/>
      <c r="AF130" s="175"/>
    </row>
    <row r="131" spans="1:32" s="1" customFormat="1" ht="18" customHeight="1">
      <c r="A131" s="176" t="s">
        <v>247</v>
      </c>
      <c r="B131" s="176"/>
      <c r="C131" s="176"/>
      <c r="D131" s="176"/>
      <c r="E131" s="176"/>
      <c r="F131" s="177" t="s">
        <v>225</v>
      </c>
      <c r="G131" s="178"/>
      <c r="H131" s="178"/>
      <c r="I131" s="179"/>
      <c r="J131" s="180" t="str">
        <f>$E$69</f>
        <v>€</v>
      </c>
      <c r="K131" s="181"/>
      <c r="L131" s="182">
        <v>1006.7</v>
      </c>
      <c r="M131" s="183"/>
      <c r="N131" s="183"/>
      <c r="O131" s="183"/>
      <c r="P131" s="184"/>
      <c r="Q131" s="185">
        <f>IF(L131&gt;0,Q130-L131,0)</f>
        <v>1006.7</v>
      </c>
      <c r="R131" s="186"/>
      <c r="S131" s="186"/>
      <c r="T131" s="187"/>
      <c r="U131" s="175">
        <v>44489</v>
      </c>
      <c r="V131" s="175"/>
      <c r="W131" s="175"/>
      <c r="X131" s="175"/>
      <c r="Y131" s="175"/>
      <c r="Z131" s="175"/>
      <c r="AA131" s="175">
        <v>44501</v>
      </c>
      <c r="AB131" s="175"/>
      <c r="AC131" s="175"/>
      <c r="AD131" s="175"/>
      <c r="AE131" s="175"/>
      <c r="AF131" s="175"/>
    </row>
    <row r="132" spans="1:32" s="71" customFormat="1" ht="18" customHeight="1">
      <c r="A132" s="176" t="s">
        <v>248</v>
      </c>
      <c r="B132" s="176"/>
      <c r="C132" s="176"/>
      <c r="D132" s="176"/>
      <c r="E132" s="176"/>
      <c r="F132" s="177" t="s">
        <v>225</v>
      </c>
      <c r="G132" s="178"/>
      <c r="H132" s="178"/>
      <c r="I132" s="179"/>
      <c r="J132" s="180" t="str">
        <f t="shared" ref="J132:J135" si="2">$E$69</f>
        <v>€</v>
      </c>
      <c r="K132" s="181"/>
      <c r="L132" s="182">
        <v>1006.7</v>
      </c>
      <c r="M132" s="183"/>
      <c r="N132" s="183"/>
      <c r="O132" s="183"/>
      <c r="P132" s="184"/>
      <c r="Q132" s="185">
        <f>IF(L132&gt;0,Q131-L132,0)</f>
        <v>0</v>
      </c>
      <c r="R132" s="186"/>
      <c r="S132" s="186"/>
      <c r="T132" s="187"/>
      <c r="U132" s="175">
        <v>44581</v>
      </c>
      <c r="V132" s="175"/>
      <c r="W132" s="175"/>
      <c r="X132" s="175"/>
      <c r="Y132" s="175"/>
      <c r="Z132" s="175"/>
      <c r="AA132" s="175">
        <v>44593</v>
      </c>
      <c r="AB132" s="175"/>
      <c r="AC132" s="175"/>
      <c r="AD132" s="175"/>
      <c r="AE132" s="175"/>
      <c r="AF132" s="175"/>
    </row>
    <row r="133" spans="1:32" s="71" customFormat="1" ht="18" customHeight="1">
      <c r="A133" s="176"/>
      <c r="B133" s="176"/>
      <c r="C133" s="176"/>
      <c r="D133" s="176"/>
      <c r="E133" s="176"/>
      <c r="F133" s="177"/>
      <c r="G133" s="178"/>
      <c r="H133" s="178"/>
      <c r="I133" s="179"/>
      <c r="J133" s="180" t="str">
        <f t="shared" si="2"/>
        <v>€</v>
      </c>
      <c r="K133" s="181"/>
      <c r="L133" s="182"/>
      <c r="M133" s="183"/>
      <c r="N133" s="183"/>
      <c r="O133" s="183"/>
      <c r="P133" s="184"/>
      <c r="Q133" s="185">
        <f>IF(L133&gt;0,Q132-L133,0)</f>
        <v>0</v>
      </c>
      <c r="R133" s="186"/>
      <c r="S133" s="186"/>
      <c r="T133" s="187"/>
      <c r="U133" s="175"/>
      <c r="V133" s="175"/>
      <c r="W133" s="175"/>
      <c r="X133" s="175"/>
      <c r="Y133" s="175"/>
      <c r="Z133" s="175"/>
      <c r="AA133" s="175"/>
      <c r="AB133" s="175"/>
      <c r="AC133" s="175"/>
      <c r="AD133" s="175"/>
      <c r="AE133" s="175"/>
      <c r="AF133" s="175"/>
    </row>
    <row r="134" spans="1:32" s="71" customFormat="1" ht="18" customHeight="1">
      <c r="A134" s="176"/>
      <c r="B134" s="176"/>
      <c r="C134" s="176"/>
      <c r="D134" s="176"/>
      <c r="E134" s="176"/>
      <c r="F134" s="177"/>
      <c r="G134" s="178"/>
      <c r="H134" s="178"/>
      <c r="I134" s="179"/>
      <c r="J134" s="180" t="str">
        <f t="shared" si="2"/>
        <v>€</v>
      </c>
      <c r="K134" s="181"/>
      <c r="L134" s="182"/>
      <c r="M134" s="183"/>
      <c r="N134" s="183"/>
      <c r="O134" s="183"/>
      <c r="P134" s="184"/>
      <c r="Q134" s="185">
        <f>IF(L134&gt;0,Q133-L134,0)</f>
        <v>0</v>
      </c>
      <c r="R134" s="186"/>
      <c r="S134" s="186"/>
      <c r="T134" s="187"/>
      <c r="U134" s="175"/>
      <c r="V134" s="175"/>
      <c r="W134" s="175"/>
      <c r="X134" s="175"/>
      <c r="Y134" s="175"/>
      <c r="Z134" s="175"/>
      <c r="AA134" s="175"/>
      <c r="AB134" s="175"/>
      <c r="AC134" s="175"/>
      <c r="AD134" s="175"/>
      <c r="AE134" s="175"/>
      <c r="AF134" s="175"/>
    </row>
    <row r="135" spans="1:32" s="71" customFormat="1" ht="18" customHeight="1">
      <c r="A135" s="176"/>
      <c r="B135" s="176"/>
      <c r="C135" s="176"/>
      <c r="D135" s="176"/>
      <c r="E135" s="176"/>
      <c r="F135" s="177"/>
      <c r="G135" s="178"/>
      <c r="H135" s="178"/>
      <c r="I135" s="179"/>
      <c r="J135" s="180" t="str">
        <f t="shared" si="2"/>
        <v>€</v>
      </c>
      <c r="K135" s="181"/>
      <c r="L135" s="182"/>
      <c r="M135" s="183"/>
      <c r="N135" s="183"/>
      <c r="O135" s="183"/>
      <c r="P135" s="184"/>
      <c r="Q135" s="185">
        <f>IF(L135&gt;0,Q134-L135,0)</f>
        <v>0</v>
      </c>
      <c r="R135" s="186"/>
      <c r="S135" s="186"/>
      <c r="T135" s="187"/>
      <c r="U135" s="175"/>
      <c r="V135" s="175"/>
      <c r="W135" s="175"/>
      <c r="X135" s="175"/>
      <c r="Y135" s="175"/>
      <c r="Z135" s="175"/>
      <c r="AA135" s="175"/>
      <c r="AB135" s="175"/>
      <c r="AC135" s="175"/>
      <c r="AD135" s="175"/>
      <c r="AE135" s="175"/>
      <c r="AF135" s="175"/>
    </row>
    <row r="136" spans="1:32" s="71" customFormat="1" ht="18" customHeight="1">
      <c r="A136" s="111"/>
      <c r="B136" s="111"/>
      <c r="C136" s="111"/>
      <c r="D136" s="111"/>
      <c r="E136" s="111"/>
      <c r="F136" s="111"/>
      <c r="G136" s="111"/>
      <c r="H136" s="111"/>
      <c r="I136" s="111"/>
      <c r="J136" s="112"/>
      <c r="K136" s="112"/>
      <c r="L136" s="111"/>
      <c r="M136" s="111"/>
      <c r="N136" s="111"/>
      <c r="O136" s="111"/>
      <c r="P136" s="111"/>
      <c r="Q136" s="113"/>
      <c r="R136" s="114" t="s">
        <v>85</v>
      </c>
      <c r="S136" s="115"/>
      <c r="T136" s="115"/>
      <c r="U136" s="111"/>
      <c r="V136" s="112"/>
      <c r="W136" s="111"/>
      <c r="X136" s="112"/>
      <c r="Y136" s="111"/>
      <c r="Z136" s="111"/>
      <c r="AA136" s="111"/>
      <c r="AB136" s="116"/>
      <c r="AC136" s="116"/>
      <c r="AD136" s="116"/>
      <c r="AE136" s="116"/>
      <c r="AF136" s="116"/>
    </row>
    <row r="137" spans="1:32" s="71" customFormat="1">
      <c r="A137" s="137" t="s">
        <v>86</v>
      </c>
      <c r="B137" s="117"/>
      <c r="C137" s="117"/>
      <c r="D137" s="117"/>
      <c r="E137" s="117"/>
      <c r="F137" s="117"/>
      <c r="G137" s="117"/>
      <c r="H137" s="117"/>
      <c r="I137" s="117"/>
      <c r="J137" s="117"/>
      <c r="K137" s="117"/>
      <c r="L137" s="117"/>
      <c r="M137" s="117"/>
      <c r="N137" s="117"/>
      <c r="O137" s="117"/>
      <c r="P137" s="117"/>
      <c r="Q137" s="117"/>
      <c r="R137" s="117"/>
      <c r="S137" s="117"/>
      <c r="T137" s="117"/>
      <c r="U137" s="117"/>
      <c r="V137" s="117"/>
      <c r="W137" s="117"/>
      <c r="X137" s="117"/>
      <c r="Y137" s="117"/>
      <c r="Z137" s="117"/>
      <c r="AA137" s="117"/>
      <c r="AB137" s="118"/>
      <c r="AC137" s="118"/>
      <c r="AD137" s="118"/>
      <c r="AE137" s="118"/>
      <c r="AF137" s="118"/>
    </row>
    <row r="138" spans="1:32" s="71" customFormat="1">
      <c r="A138" s="137" t="s">
        <v>87</v>
      </c>
      <c r="B138" s="117"/>
      <c r="C138" s="117"/>
      <c r="D138" s="117"/>
      <c r="E138" s="117"/>
      <c r="F138" s="117"/>
      <c r="G138" s="117"/>
      <c r="H138" s="117"/>
      <c r="I138" s="117"/>
      <c r="J138" s="117"/>
      <c r="K138" s="117"/>
      <c r="L138" s="117"/>
      <c r="M138" s="117"/>
      <c r="N138" s="117"/>
      <c r="O138" s="117"/>
      <c r="P138" s="117"/>
      <c r="Q138" s="117"/>
      <c r="R138" s="117"/>
      <c r="S138" s="117"/>
      <c r="T138" s="117"/>
      <c r="U138" s="117"/>
      <c r="V138" s="117"/>
      <c r="W138" s="117"/>
      <c r="X138" s="117"/>
      <c r="Y138" s="117"/>
      <c r="Z138" s="117"/>
      <c r="AA138" s="117"/>
      <c r="AB138" s="118"/>
      <c r="AC138" s="118"/>
      <c r="AD138" s="118"/>
      <c r="AE138" s="118"/>
      <c r="AF138" s="118"/>
    </row>
    <row r="139" spans="1:32" s="71" customFormat="1">
      <c r="A139" s="137" t="s">
        <v>90</v>
      </c>
      <c r="B139" s="117"/>
      <c r="C139" s="117"/>
      <c r="D139" s="117"/>
      <c r="E139" s="117"/>
      <c r="F139" s="117"/>
      <c r="G139" s="117"/>
      <c r="H139" s="117"/>
      <c r="I139" s="117"/>
      <c r="J139" s="117"/>
      <c r="K139" s="117"/>
      <c r="L139" s="117"/>
      <c r="M139" s="117"/>
      <c r="N139" s="117"/>
      <c r="O139" s="117"/>
      <c r="P139" s="117"/>
      <c r="Q139" s="117"/>
      <c r="R139" s="117"/>
      <c r="S139" s="117"/>
      <c r="T139" s="117"/>
      <c r="U139" s="117"/>
      <c r="V139" s="117"/>
      <c r="W139" s="117"/>
      <c r="X139" s="117"/>
      <c r="Y139" s="117"/>
      <c r="Z139" s="117"/>
      <c r="AA139" s="117"/>
      <c r="AB139" s="118"/>
      <c r="AC139" s="118"/>
      <c r="AD139" s="118"/>
      <c r="AE139" s="118"/>
      <c r="AF139" s="118"/>
    </row>
    <row r="140" spans="1:32" s="71" customFormat="1" ht="12" customHeight="1">
      <c r="A140" s="137" t="s">
        <v>91</v>
      </c>
      <c r="B140" s="119"/>
      <c r="C140" s="119"/>
      <c r="D140" s="119"/>
      <c r="E140" s="119"/>
      <c r="F140" s="119"/>
      <c r="G140" s="119"/>
      <c r="H140" s="119"/>
      <c r="I140" s="119"/>
      <c r="J140" s="119"/>
      <c r="K140" s="119"/>
      <c r="L140" s="119"/>
      <c r="M140" s="119"/>
      <c r="N140" s="119"/>
      <c r="O140" s="119"/>
      <c r="P140" s="119"/>
      <c r="Q140" s="119"/>
      <c r="R140" s="119"/>
      <c r="S140" s="119"/>
      <c r="T140" s="119"/>
      <c r="U140" s="119"/>
      <c r="V140" s="119"/>
      <c r="W140" s="119"/>
      <c r="X140" s="119"/>
      <c r="Y140" s="119"/>
      <c r="Z140" s="119"/>
      <c r="AA140" s="119"/>
      <c r="AB140" s="119"/>
      <c r="AC140" s="118"/>
      <c r="AD140" s="118"/>
      <c r="AE140" s="118"/>
      <c r="AF140" s="118"/>
    </row>
    <row r="141" spans="1:32" s="71" customFormat="1">
      <c r="A141" s="72"/>
      <c r="B141" s="72"/>
      <c r="C141" s="72"/>
      <c r="D141" s="72"/>
      <c r="E141" s="72"/>
      <c r="F141" s="72"/>
      <c r="G141" s="72"/>
      <c r="H141" s="72"/>
      <c r="I141" s="72"/>
      <c r="J141" s="72"/>
      <c r="K141" s="72"/>
      <c r="L141" s="72"/>
      <c r="M141" s="72"/>
      <c r="N141" s="72"/>
      <c r="O141" s="72"/>
      <c r="P141" s="72"/>
      <c r="Q141" s="72"/>
      <c r="R141" s="72"/>
      <c r="S141" s="72"/>
      <c r="T141" s="72"/>
      <c r="U141" s="72"/>
      <c r="V141" s="72"/>
      <c r="W141" s="72"/>
      <c r="X141" s="72"/>
      <c r="Y141" s="72"/>
      <c r="Z141" s="72"/>
      <c r="AA141" s="72"/>
    </row>
    <row r="142" spans="1:32" s="71" customFormat="1">
      <c r="A142" s="72"/>
      <c r="B142" s="72"/>
      <c r="C142" s="72"/>
      <c r="D142" s="72"/>
      <c r="E142" s="72"/>
      <c r="F142" s="72"/>
      <c r="G142" s="72"/>
      <c r="H142" s="72"/>
      <c r="I142" s="72"/>
      <c r="J142" s="72"/>
      <c r="K142" s="72"/>
      <c r="L142" s="72"/>
      <c r="M142" s="72"/>
      <c r="N142" s="72"/>
      <c r="O142" s="72"/>
      <c r="P142" s="72"/>
      <c r="Q142" s="72"/>
      <c r="R142" s="72"/>
      <c r="S142" s="72"/>
      <c r="T142" s="72"/>
      <c r="U142" s="72"/>
      <c r="V142" s="72"/>
      <c r="W142" s="72"/>
      <c r="X142" s="72"/>
      <c r="Y142" s="72"/>
      <c r="Z142" s="72"/>
      <c r="AA142" s="72"/>
    </row>
  </sheetData>
  <mergeCells count="247">
    <mergeCell ref="A34:I34"/>
    <mergeCell ref="J34:M34"/>
    <mergeCell ref="O34:P34"/>
    <mergeCell ref="V34:Y34"/>
    <mergeCell ref="AA34:AB34"/>
    <mergeCell ref="AD34:AE34"/>
    <mergeCell ref="A1:AF17"/>
    <mergeCell ref="W23:AF23"/>
    <mergeCell ref="W24:AF24"/>
    <mergeCell ref="W25:AF25"/>
    <mergeCell ref="A27:AF27"/>
    <mergeCell ref="A31:AF31"/>
    <mergeCell ref="A39:C39"/>
    <mergeCell ref="D39:F39"/>
    <mergeCell ref="G39:L39"/>
    <mergeCell ref="M39:O39"/>
    <mergeCell ref="P39:T39"/>
    <mergeCell ref="U39:Z39"/>
    <mergeCell ref="A35:I35"/>
    <mergeCell ref="J35:AF35"/>
    <mergeCell ref="A36:I36"/>
    <mergeCell ref="J36:U36"/>
    <mergeCell ref="V36:X36"/>
    <mergeCell ref="Y36:AF36"/>
    <mergeCell ref="A40:C45"/>
    <mergeCell ref="E40:F40"/>
    <mergeCell ref="G40:I40"/>
    <mergeCell ref="M40:O40"/>
    <mergeCell ref="P40:T40"/>
    <mergeCell ref="U40:Z40"/>
    <mergeCell ref="E42:F42"/>
    <mergeCell ref="G42:I42"/>
    <mergeCell ref="M42:O42"/>
    <mergeCell ref="P42:T42"/>
    <mergeCell ref="U42:Z42"/>
    <mergeCell ref="E45:F45"/>
    <mergeCell ref="G45:I45"/>
    <mergeCell ref="M45:O45"/>
    <mergeCell ref="P45:T45"/>
    <mergeCell ref="U45:Z45"/>
    <mergeCell ref="AB42:AE42"/>
    <mergeCell ref="E43:F43"/>
    <mergeCell ref="G43:I43"/>
    <mergeCell ref="M43:O43"/>
    <mergeCell ref="P43:T43"/>
    <mergeCell ref="U43:Z43"/>
    <mergeCell ref="AB43:AE43"/>
    <mergeCell ref="AB40:AE40"/>
    <mergeCell ref="E41:F41"/>
    <mergeCell ref="G41:I41"/>
    <mergeCell ref="M41:O41"/>
    <mergeCell ref="P41:T41"/>
    <mergeCell ref="U41:Z41"/>
    <mergeCell ref="AB41:AE41"/>
    <mergeCell ref="U49:Z49"/>
    <mergeCell ref="AB49:AE49"/>
    <mergeCell ref="E50:F50"/>
    <mergeCell ref="G50:I50"/>
    <mergeCell ref="M50:O50"/>
    <mergeCell ref="P50:T50"/>
    <mergeCell ref="U50:Z50"/>
    <mergeCell ref="AB45:AE45"/>
    <mergeCell ref="E44:F44"/>
    <mergeCell ref="G44:I44"/>
    <mergeCell ref="M44:O44"/>
    <mergeCell ref="P44:T44"/>
    <mergeCell ref="U44:Z44"/>
    <mergeCell ref="AB44:AE44"/>
    <mergeCell ref="AB46:AE46"/>
    <mergeCell ref="AB47:AE47"/>
    <mergeCell ref="AB52:AE52"/>
    <mergeCell ref="AB53:AE53"/>
    <mergeCell ref="AB54:AE54"/>
    <mergeCell ref="A55:AA55"/>
    <mergeCell ref="AB55:AE55"/>
    <mergeCell ref="P62:R62"/>
    <mergeCell ref="AB50:AE50"/>
    <mergeCell ref="E51:F51"/>
    <mergeCell ref="G51:I51"/>
    <mergeCell ref="M51:O51"/>
    <mergeCell ref="P51:T51"/>
    <mergeCell ref="U51:Z51"/>
    <mergeCell ref="AB51:AE51"/>
    <mergeCell ref="A48:C51"/>
    <mergeCell ref="E48:F48"/>
    <mergeCell ref="G48:I48"/>
    <mergeCell ref="M48:O48"/>
    <mergeCell ref="P48:T48"/>
    <mergeCell ref="U48:Z48"/>
    <mergeCell ref="AB48:AE48"/>
    <mergeCell ref="E49:F49"/>
    <mergeCell ref="G49:I49"/>
    <mergeCell ref="M49:O49"/>
    <mergeCell ref="P49:T49"/>
    <mergeCell ref="A74:F74"/>
    <mergeCell ref="G74:S74"/>
    <mergeCell ref="T74:W74"/>
    <mergeCell ref="X74:AA74"/>
    <mergeCell ref="AB74:AF74"/>
    <mergeCell ref="A65:C65"/>
    <mergeCell ref="H65:J65"/>
    <mergeCell ref="S65:AF65"/>
    <mergeCell ref="S66:AF66"/>
    <mergeCell ref="S67:AF67"/>
    <mergeCell ref="E69:F69"/>
    <mergeCell ref="G69:K69"/>
    <mergeCell ref="S69:U69"/>
    <mergeCell ref="AC69:AE69"/>
    <mergeCell ref="A71:Q71"/>
    <mergeCell ref="R71:Y71"/>
    <mergeCell ref="A76:F76"/>
    <mergeCell ref="G76:I76"/>
    <mergeCell ref="N76:P76"/>
    <mergeCell ref="T76:W76"/>
    <mergeCell ref="X76:AA76"/>
    <mergeCell ref="AB76:AF76"/>
    <mergeCell ref="A75:F75"/>
    <mergeCell ref="G75:I75"/>
    <mergeCell ref="N75:P75"/>
    <mergeCell ref="T75:W75"/>
    <mergeCell ref="X75:AA75"/>
    <mergeCell ref="AB75:AF75"/>
    <mergeCell ref="X79:AA79"/>
    <mergeCell ref="AB79:AF79"/>
    <mergeCell ref="A78:F78"/>
    <mergeCell ref="G78:I78"/>
    <mergeCell ref="N78:P78"/>
    <mergeCell ref="T78:W78"/>
    <mergeCell ref="X78:AA78"/>
    <mergeCell ref="AB78:AF78"/>
    <mergeCell ref="A77:F77"/>
    <mergeCell ref="G77:I77"/>
    <mergeCell ref="N77:P77"/>
    <mergeCell ref="T77:W77"/>
    <mergeCell ref="X77:AA77"/>
    <mergeCell ref="AB77:AF77"/>
    <mergeCell ref="A80:S80"/>
    <mergeCell ref="T80:W80"/>
    <mergeCell ref="A83:D83"/>
    <mergeCell ref="E83:G83"/>
    <mergeCell ref="H83:J83"/>
    <mergeCell ref="K83:M83"/>
    <mergeCell ref="N83:P83"/>
    <mergeCell ref="Q83:W83"/>
    <mergeCell ref="A79:F79"/>
    <mergeCell ref="G79:I79"/>
    <mergeCell ref="N79:P79"/>
    <mergeCell ref="T79:W79"/>
    <mergeCell ref="X83:AF83"/>
    <mergeCell ref="A84:D86"/>
    <mergeCell ref="E84:F86"/>
    <mergeCell ref="G84:G86"/>
    <mergeCell ref="H84:I86"/>
    <mergeCell ref="J84:J86"/>
    <mergeCell ref="K84:L86"/>
    <mergeCell ref="M84:M86"/>
    <mergeCell ref="N84:O86"/>
    <mergeCell ref="P84:P86"/>
    <mergeCell ref="K93:L93"/>
    <mergeCell ref="M93:S93"/>
    <mergeCell ref="D96:F96"/>
    <mergeCell ref="K97:L97"/>
    <mergeCell ref="M97:S97"/>
    <mergeCell ref="T97:V97"/>
    <mergeCell ref="R84:W84"/>
    <mergeCell ref="X84:AF86"/>
    <mergeCell ref="R85:W85"/>
    <mergeCell ref="R86:W86"/>
    <mergeCell ref="A87:AF89"/>
    <mergeCell ref="D92:F92"/>
    <mergeCell ref="F107:H107"/>
    <mergeCell ref="K108:L108"/>
    <mergeCell ref="M108:S108"/>
    <mergeCell ref="T108:V108"/>
    <mergeCell ref="K109:L109"/>
    <mergeCell ref="M109:S109"/>
    <mergeCell ref="T109:V109"/>
    <mergeCell ref="K98:L98"/>
    <mergeCell ref="M98:S98"/>
    <mergeCell ref="T98:V98"/>
    <mergeCell ref="A99:AF99"/>
    <mergeCell ref="A100:AF102"/>
    <mergeCell ref="D105:F105"/>
    <mergeCell ref="K119:L119"/>
    <mergeCell ref="M119:S119"/>
    <mergeCell ref="AA119:AF119"/>
    <mergeCell ref="M120:S120"/>
    <mergeCell ref="M121:S121"/>
    <mergeCell ref="W121:AF121"/>
    <mergeCell ref="A110:AF110"/>
    <mergeCell ref="A111:AF113"/>
    <mergeCell ref="K117:L117"/>
    <mergeCell ref="M117:S117"/>
    <mergeCell ref="K118:L118"/>
    <mergeCell ref="M118:S118"/>
    <mergeCell ref="M122:S122"/>
    <mergeCell ref="A123:B124"/>
    <mergeCell ref="C123:AF124"/>
    <mergeCell ref="A129:E129"/>
    <mergeCell ref="F129:I129"/>
    <mergeCell ref="J129:K129"/>
    <mergeCell ref="L129:P129"/>
    <mergeCell ref="Q129:T129"/>
    <mergeCell ref="U129:Z129"/>
    <mergeCell ref="AA129:AF129"/>
    <mergeCell ref="AA130:AF130"/>
    <mergeCell ref="A131:E131"/>
    <mergeCell ref="F131:I131"/>
    <mergeCell ref="J131:K131"/>
    <mergeCell ref="L131:P131"/>
    <mergeCell ref="Q131:T131"/>
    <mergeCell ref="U131:Z131"/>
    <mergeCell ref="AA131:AF131"/>
    <mergeCell ref="A130:E130"/>
    <mergeCell ref="F130:I130"/>
    <mergeCell ref="J130:K130"/>
    <mergeCell ref="L130:P130"/>
    <mergeCell ref="Q130:T130"/>
    <mergeCell ref="U130:Z130"/>
    <mergeCell ref="A135:E135"/>
    <mergeCell ref="F135:I135"/>
    <mergeCell ref="J135:K135"/>
    <mergeCell ref="L135:P135"/>
    <mergeCell ref="Q135:T135"/>
    <mergeCell ref="U135:Z135"/>
    <mergeCell ref="AA135:AF135"/>
    <mergeCell ref="A134:E134"/>
    <mergeCell ref="F134:I134"/>
    <mergeCell ref="J134:K134"/>
    <mergeCell ref="L134:P134"/>
    <mergeCell ref="Q134:T134"/>
    <mergeCell ref="U134:Z134"/>
    <mergeCell ref="A133:E133"/>
    <mergeCell ref="F133:I133"/>
    <mergeCell ref="J133:K133"/>
    <mergeCell ref="L133:P133"/>
    <mergeCell ref="Q133:T133"/>
    <mergeCell ref="U133:Z133"/>
    <mergeCell ref="AA133:AF133"/>
    <mergeCell ref="A132:E132"/>
    <mergeCell ref="AA134:AF134"/>
    <mergeCell ref="F132:I132"/>
    <mergeCell ref="J132:K132"/>
    <mergeCell ref="L132:P132"/>
    <mergeCell ref="Q132:T132"/>
    <mergeCell ref="U132:Z132"/>
    <mergeCell ref="AA132:AF132"/>
  </mergeCells>
  <phoneticPr fontId="5"/>
  <conditionalFormatting sqref="P40:T45">
    <cfRule type="expression" dxfId="27" priority="16">
      <formula>$M40="支給"</formula>
    </cfRule>
  </conditionalFormatting>
  <conditionalFormatting sqref="P48:T51">
    <cfRule type="expression" dxfId="26" priority="15">
      <formula>$M48="支給"</formula>
    </cfRule>
  </conditionalFormatting>
  <conditionalFormatting sqref="A111:A112">
    <cfRule type="expression" dxfId="25" priority="11">
      <formula>OR($T$109="",$T$109="確定")</formula>
    </cfRule>
  </conditionalFormatting>
  <conditionalFormatting sqref="X75:X76">
    <cfRule type="cellIs" dxfId="24" priority="10" operator="equal">
      <formula>"確定"</formula>
    </cfRule>
  </conditionalFormatting>
  <conditionalFormatting sqref="X77">
    <cfRule type="cellIs" dxfId="23" priority="9" operator="equal">
      <formula>"確定"</formula>
    </cfRule>
  </conditionalFormatting>
  <conditionalFormatting sqref="X78">
    <cfRule type="cellIs" dxfId="22" priority="8" operator="equal">
      <formula>"確定"</formula>
    </cfRule>
  </conditionalFormatting>
  <conditionalFormatting sqref="X79">
    <cfRule type="cellIs" dxfId="21" priority="7" operator="equal">
      <formula>"確定"</formula>
    </cfRule>
  </conditionalFormatting>
  <conditionalFormatting sqref="K85">
    <cfRule type="expression" dxfId="20" priority="3" stopIfTrue="1">
      <formula>K59+K85&gt;2500000</formula>
    </cfRule>
  </conditionalFormatting>
  <conditionalFormatting sqref="K84">
    <cfRule type="expression" dxfId="19" priority="4" stopIfTrue="1">
      <formula>K57+K84&gt;2500000</formula>
    </cfRule>
  </conditionalFormatting>
  <conditionalFormatting sqref="E84:F86 H84:I86 K84:L86 N84:O86 Q84:AF86">
    <cfRule type="expression" dxfId="18" priority="2">
      <formula>$A$84="免除等無し"</formula>
    </cfRule>
  </conditionalFormatting>
  <conditionalFormatting sqref="A100:AF102">
    <cfRule type="expression" dxfId="17" priority="1">
      <formula>OR($T$98="",$T$98="確定")</formula>
    </cfRule>
  </conditionalFormatting>
  <conditionalFormatting sqref="A78:A79 G76:G79 Q76:S79 J76:N79 A75:A76">
    <cfRule type="expression" dxfId="16" priority="18">
      <formula>$R$71="通年一括払い"</formula>
    </cfRule>
  </conditionalFormatting>
  <dataValidations count="17">
    <dataValidation type="list" allowBlank="1" showInputMessage="1" showErrorMessage="1" sqref="F130:F135">
      <formula1>"通年一括払い,通年分割払い,学期毎払い,支払なし"</formula1>
    </dataValidation>
    <dataValidation type="list" allowBlank="1" showInputMessage="1" showErrorMessage="1" sqref="M40:O45 M48:O51">
      <formula1>"支給, 返納"</formula1>
    </dataValidation>
    <dataValidation type="list" allowBlank="1" showInputMessage="1" showErrorMessage="1" sqref="P40:T47">
      <formula1>"2020年度分,2021年度分"</formula1>
    </dataValidation>
    <dataValidation type="list" allowBlank="1" showInputMessage="1" showErrorMessage="1" sqref="P48:T51">
      <formula1>"2021年度分"</formula1>
    </dataValidation>
    <dataValidation type="list" allowBlank="1" showInputMessage="1" showErrorMessage="1" sqref="TN83:TO90 ADJ83:ADK90 ANF83:ANG90 AXB83:AXC90 BGX83:BGY90 BQT83:BQU90 CAP83:CAQ90 CKL83:CKM90 CUH83:CUI90 DED83:DEE90 DNZ83:DOA90 DXV83:DXW90 EHR83:EHS90 ERN83:ERO90 FBJ83:FBK90 FLF83:FLG90 FVB83:FVC90 GEX83:GEY90 GOT83:GOU90 GYP83:GYQ90 HIL83:HIM90 HSH83:HSI90 ICD83:ICE90 ILZ83:IMA90 IVV83:IVW90 JFR83:JFS90 JPN83:JPO90 JZJ83:JZK90 KJF83:KJG90 KTB83:KTC90 LCX83:LCY90 LMT83:LMU90 LWP83:LWQ90 MGL83:MGM90 MQH83:MQI90 NAD83:NAE90 NJZ83:NKA90 NTV83:NTW90 ODR83:ODS90 ONN83:ONO90 OXJ83:OXK90 PHF83:PHG90 PRB83:PRC90 QAX83:QAY90 QKT83:QKU90 QUP83:QUQ90 REL83:REM90 ROH83:ROI90 RYD83:RYE90 SHZ83:SIA90 SRV83:SRW90 TBR83:TBS90 TLN83:TLO90 TVJ83:TVK90 UFF83:UFG90 UPB83:UPC90 UYX83:UYY90 VIT83:VIU90 VSP83:VSQ90 WCL83:WCM90 WMH83:WMI90 WWD83:WWE90 JR83:JS90">
      <formula1>"通年一括払い,通年分割払い,学期毎請求払い,支払なし"</formula1>
    </dataValidation>
    <dataValidation type="list" allowBlank="1" showInputMessage="1" showErrorMessage="1" sqref="WVP87:WVP90 JD87:JD90 SZ87:SZ90 ACV87:ACV90 AMR87:AMR90 AWN87:AWN90 BGJ87:BGJ90 BQF87:BQF90 CAB87:CAB90 CJX87:CJX90 CTT87:CTT90 DDP87:DDP90 DNL87:DNL90 DXH87:DXH90 EHD87:EHD90 EQZ87:EQZ90 FAV87:FAV90 FKR87:FKR90 FUN87:FUN90 GEJ87:GEJ90 GOF87:GOF90 GYB87:GYB90 HHX87:HHX90 HRT87:HRT90 IBP87:IBP90 ILL87:ILL90 IVH87:IVH90 JFD87:JFD90 JOZ87:JOZ90 JYV87:JYV90 KIR87:KIR90 KSN87:KSN90 LCJ87:LCJ90 LMF87:LMF90 LWB87:LWB90 MFX87:MFX90 MPT87:MPT90 MZP87:MZP90 NJL87:NJL90 NTH87:NTH90 ODD87:ODD90 OMZ87:OMZ90 OWV87:OWV90 PGR87:PGR90 PQN87:PQN90 QAJ87:QAJ90 QKF87:QKF90 QUB87:QUB90 RDX87:RDX90 RNT87:RNT90 RXP87:RXP90 SHL87:SHL90 SRH87:SRH90 TBD87:TBD90 TKZ87:TKZ90 TUV87:TUV90 UER87:UER90 UON87:UON90 UYJ87:UYJ90 VIF87:VIF90 VSB87:VSB90 WBX87:WBX90 WLT87:WLT90">
      <formula1>"有,無"</formula1>
    </dataValidation>
    <dataValidation type="list" allowBlank="1" showInputMessage="1" showErrorMessage="1" sqref="A65:C65 H65:J65 D92:F92 G75:G79 H75:I75 N75:P75 N76:N79 D96:F96 F107:H107 F105:F106 E105:E107 D105:D106">
      <formula1>"2021,2022"</formula1>
    </dataValidation>
    <dataValidation type="list" allowBlank="1" showInputMessage="1" showErrorMessage="1" sqref="R71">
      <formula1>"1.無条件入学許可書,2.大学のホームページ,3.昨年度の授業料,4.学期授業料の整数倍,5.受講科目数,6.その他"</formula1>
    </dataValidation>
    <dataValidation type="list" allowBlank="1" showInputMessage="1" showErrorMessage="1" sqref="AB75:AB79">
      <formula1>"請求書, 領収書, 請求書兼領収書, 支払い無し根拠, その他"</formula1>
    </dataValidation>
    <dataValidation type="list" allowBlank="1" showInputMessage="1" showErrorMessage="1" sqref="JT83:JV90 TP83:TR90 ADL83:ADN90 ANH83:ANJ90 AXD83:AXF90 BGZ83:BHB90 BQV83:BQX90 CAR83:CAT90 CKN83:CKP90 CUJ83:CUL90 DEF83:DEH90 DOB83:DOD90 DXX83:DXZ90 EHT83:EHV90 ERP83:ERR90 FBL83:FBN90 FLH83:FLJ90 FVD83:FVF90 GEZ83:GFB90 GOV83:GOX90 GYR83:GYT90 HIN83:HIP90 HSJ83:HSL90 ICF83:ICH90 IMB83:IMD90 IVX83:IVZ90 JFT83:JFV90 JPP83:JPR90 JZL83:JZN90 KJH83:KJJ90 KTD83:KTF90 LCZ83:LDB90 LMV83:LMX90 LWR83:LWT90 MGN83:MGP90 MQJ83:MQL90 NAF83:NAH90 NKB83:NKD90 NTX83:NTZ90 ODT83:ODV90 ONP83:ONR90 OXL83:OXN90 PHH83:PHJ90 PRD83:PRF90 QAZ83:QBB90 QKV83:QKX90 QUR83:QUT90 REN83:REP90 ROJ83:ROL90 RYF83:RYH90 SIB83:SID90 SRX83:SRZ90 TBT83:TBV90 TLP83:TLR90 TVL83:TVN90 UFH83:UFJ90 UPD83:UPF90 UYZ83:UZB90 VIV83:VIX90 VSR83:VST90 WCN83:WCP90 WMJ83:WML90 WWF83:WWH90">
      <formula1>"確定,概算"</formula1>
    </dataValidation>
    <dataValidation type="list" allowBlank="1" showInputMessage="1" showErrorMessage="1" sqref="JP83:JQ90 TL83:TM90 ADH83:ADI90 AND83:ANE90 AWZ83:AXA90 BGV83:BGW90 BQR83:BQS90 CAN83:CAO90 CKJ83:CKK90 CUF83:CUG90 DEB83:DEC90 DNX83:DNY90 DXT83:DXU90 EHP83:EHQ90 ERL83:ERM90 FBH83:FBI90 FLD83:FLE90 FUZ83:FVA90 GEV83:GEW90 GOR83:GOS90 GYN83:GYO90 HIJ83:HIK90 HSF83:HSG90 ICB83:ICC90 ILX83:ILY90 IVT83:IVU90 JFP83:JFQ90 JPL83:JPM90 JZH83:JZI90 KJD83:KJE90 KSZ83:KTA90 LCV83:LCW90 LMR83:LMS90 LWN83:LWO90 MGJ83:MGK90 MQF83:MQG90 NAB83:NAC90 NJX83:NJY90 NTT83:NTU90 ODP83:ODQ90 ONL83:ONM90 OXH83:OXI90 PHD83:PHE90 PQZ83:PRA90 QAV83:QAW90 QKR83:QKS90 QUN83:QUO90 REJ83:REK90 ROF83:ROG90 RYB83:RYC90 SHX83:SHY90 SRT83:SRU90 TBP83:TBQ90 TLL83:TLM90 TVH83:TVI90 UFD83:UFE90 UOZ83:UPA90 UYV83:UYW90 VIR83:VIS90 VSN83:VSO90 WCJ83:WCK90 WMF83:WMG90 WWB83:WWC90">
      <formula1>"請求書,請求書・領収書,授業料負担なし証拠"</formula1>
    </dataValidation>
    <dataValidation type="list" allowBlank="1" showInputMessage="1" showErrorMessage="1" sqref="A84:A85">
      <formula1>"免除等無し,全額免除, 一部免除,授業料相当の奨学金有"</formula1>
    </dataValidation>
    <dataValidation type="list" allowBlank="1" showInputMessage="1" showErrorMessage="1" sqref="R84">
      <formula1>"TA又はRA実施, 奨学金受給, その他"</formula1>
    </dataValidation>
    <dataValidation type="list" allowBlank="1" showInputMessage="1" showErrorMessage="1" sqref="R85:W86">
      <formula1>"TA又はRA実施, 奨学金等受給, 履修科目等変更, その他"</formula1>
    </dataValidation>
    <dataValidation type="list" allowBlank="1" showInputMessage="1" showErrorMessage="1" sqref="X75:X79">
      <formula1>"概算, 確定"</formula1>
    </dataValidation>
    <dataValidation type="list" allowBlank="1" showInputMessage="1" showErrorMessage="1" sqref="JQ130:JT136 TM130:TP136 ADI130:ADL136 ANE130:ANH136 AXA130:AXD136 BGW130:BGZ136 BQS130:BQV136 CAO130:CAR136 CKK130:CKN136 CUG130:CUJ136 DEC130:DEF136 DNY130:DOB136 DXU130:DXX136 EHQ130:EHT136 ERM130:ERP136 FBI130:FBL136 FLE130:FLH136 FVA130:FVD136 GEW130:GEZ136 GOS130:GOV136 GYO130:GYR136 HIK130:HIN136 HSG130:HSJ136 ICC130:ICF136 ILY130:IMB136 IVU130:IVX136 JFQ130:JFT136 JPM130:JPP136 JZI130:JZL136 KJE130:KJH136 KTA130:KTD136 LCW130:LCZ136 LMS130:LMV136 LWO130:LWR136 MGK130:MGN136 MQG130:MQJ136 NAC130:NAF136 NJY130:NKB136 NTU130:NTX136 ODQ130:ODT136 ONM130:ONP136 OXI130:OXL136 PHE130:PHH136 PRA130:PRD136 QAW130:QAZ136 QKS130:QKV136 QUO130:QUR136 REK130:REN136 ROG130:ROJ136 RYC130:RYF136 SHY130:SIB136 SRU130:SRX136 TBQ130:TBT136 TLM130:TLP136 TVI130:TVL136 UFE130:UFH136 UPA130:UPD136 UYW130:UYZ136 VIS130:VIV136 VSO130:VSR136 WCK130:WCN136 WMG130:WMJ136 WWC130:WWF136 U136:X136">
      <formula1>"済,今回提出"</formula1>
    </dataValidation>
    <dataValidation type="list" allowBlank="1" showInputMessage="1" showErrorMessage="1" sqref="P62:R62">
      <formula1>"はい,いいえ"</formula1>
    </dataValidation>
  </dataValidations>
  <pageMargins left="0.70866141732283472" right="0.70866141732283472" top="0.74803149606299213" bottom="0.74803149606299213" header="0.31496062992125984" footer="0.31496062992125984"/>
  <pageSetup paperSize="9" scale="93" fitToHeight="0" orientation="portrait" r:id="rId1"/>
  <headerFooter>
    <oddFooter>&amp;C&amp;P／&amp;N</oddFooter>
  </headerFooter>
  <rowBreaks count="2" manualBreakCount="2">
    <brk id="69" max="31" man="1"/>
    <brk id="125"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為替レート!$B$5:$B$31</xm:f>
          </x14:formula1>
          <xm:sqref>E69:F69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sheetPr>
  <dimension ref="A1:AK124"/>
  <sheetViews>
    <sheetView showGridLines="0" defaultGridColor="0" view="pageBreakPreview" colorId="22" zoomScaleNormal="120" zoomScaleSheetLayoutView="100" workbookViewId="0"/>
  </sheetViews>
  <sheetFormatPr defaultRowHeight="12"/>
  <cols>
    <col min="1" max="14" width="2.625" style="4" customWidth="1"/>
    <col min="15" max="15" width="3.25" style="4" customWidth="1"/>
    <col min="16" max="31" width="2.625" style="4" customWidth="1"/>
    <col min="32" max="32" width="4.5" style="4" customWidth="1"/>
    <col min="33" max="16384" width="9" style="16"/>
  </cols>
  <sheetData>
    <row r="1" spans="1:32">
      <c r="A1" s="12"/>
      <c r="B1" s="12"/>
      <c r="C1" s="12"/>
      <c r="D1" s="13"/>
      <c r="E1" s="13"/>
      <c r="F1" s="13"/>
      <c r="G1" s="13"/>
      <c r="H1" s="13"/>
      <c r="I1" s="13"/>
      <c r="J1" s="13"/>
      <c r="K1" s="13"/>
      <c r="L1" s="13"/>
      <c r="M1" s="13"/>
      <c r="N1" s="13"/>
      <c r="O1" s="13"/>
      <c r="P1" s="13"/>
      <c r="Q1" s="13"/>
      <c r="R1" s="13"/>
      <c r="S1" s="13"/>
      <c r="T1" s="13"/>
      <c r="U1" s="13"/>
      <c r="V1" s="13"/>
      <c r="W1" s="13"/>
      <c r="X1" s="13"/>
      <c r="Y1" s="13"/>
      <c r="Z1" s="13"/>
      <c r="AA1" s="13"/>
      <c r="AB1" s="13"/>
      <c r="AC1" s="14"/>
      <c r="AD1" s="15" t="s">
        <v>4</v>
      </c>
      <c r="AE1" s="14"/>
      <c r="AF1" s="13"/>
    </row>
    <row r="2" spans="1:32">
      <c r="A2" s="2" t="s">
        <v>6</v>
      </c>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row>
    <row r="3" spans="1:32">
      <c r="A3" s="13" t="s">
        <v>10</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row>
    <row r="4" spans="1:32">
      <c r="A4" s="3"/>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row>
    <row r="5" spans="1:32">
      <c r="A5" s="2"/>
      <c r="B5" s="13"/>
      <c r="C5" s="13"/>
      <c r="D5" s="13"/>
      <c r="E5" s="13"/>
      <c r="F5" s="13"/>
      <c r="G5" s="13"/>
      <c r="H5" s="13"/>
      <c r="I5" s="13"/>
      <c r="J5" s="13"/>
      <c r="K5" s="13"/>
      <c r="L5" s="13"/>
      <c r="M5" s="13"/>
      <c r="N5" s="13"/>
      <c r="O5" s="13"/>
      <c r="P5" s="13"/>
      <c r="Q5" s="13"/>
      <c r="R5" s="13"/>
      <c r="S5" s="17"/>
      <c r="T5" s="17"/>
      <c r="U5" s="17"/>
      <c r="V5" s="18" t="s">
        <v>0</v>
      </c>
      <c r="W5" s="389"/>
      <c r="X5" s="389"/>
      <c r="Y5" s="389"/>
      <c r="Z5" s="389"/>
      <c r="AA5" s="389"/>
      <c r="AB5" s="389"/>
      <c r="AC5" s="389"/>
      <c r="AD5" s="389"/>
      <c r="AE5" s="389"/>
      <c r="AF5" s="389"/>
    </row>
    <row r="6" spans="1:32">
      <c r="A6" s="2"/>
      <c r="B6" s="13"/>
      <c r="C6" s="13"/>
      <c r="D6" s="13"/>
      <c r="E6" s="13"/>
      <c r="F6" s="13"/>
      <c r="G6" s="13"/>
      <c r="H6" s="13"/>
      <c r="I6" s="13"/>
      <c r="J6" s="13"/>
      <c r="K6" s="13"/>
      <c r="L6" s="13"/>
      <c r="M6" s="13"/>
      <c r="N6" s="13"/>
      <c r="O6" s="13"/>
      <c r="P6" s="13"/>
      <c r="Q6" s="13"/>
      <c r="R6" s="13"/>
      <c r="S6" s="19"/>
      <c r="T6" s="19"/>
      <c r="U6" s="19"/>
      <c r="V6" s="18" t="s">
        <v>11</v>
      </c>
      <c r="W6" s="390"/>
      <c r="X6" s="390"/>
      <c r="Y6" s="390"/>
      <c r="Z6" s="390"/>
      <c r="AA6" s="390"/>
      <c r="AB6" s="390"/>
      <c r="AC6" s="390"/>
      <c r="AD6" s="390"/>
      <c r="AE6" s="390"/>
      <c r="AF6" s="390"/>
    </row>
    <row r="7" spans="1:32">
      <c r="A7" s="13"/>
      <c r="B7" s="13"/>
      <c r="C7" s="13"/>
      <c r="D7" s="13"/>
      <c r="E7" s="13"/>
      <c r="F7" s="13"/>
      <c r="G7" s="13"/>
      <c r="H7" s="13"/>
      <c r="I7" s="13"/>
      <c r="J7" s="13"/>
      <c r="K7" s="13"/>
      <c r="L7" s="13"/>
      <c r="M7" s="13"/>
      <c r="N7" s="13"/>
      <c r="O7" s="13"/>
      <c r="P7" s="13"/>
      <c r="Q7" s="13"/>
      <c r="R7" s="13"/>
      <c r="S7" s="19"/>
      <c r="T7" s="19"/>
      <c r="U7" s="19"/>
      <c r="V7" s="18" t="s">
        <v>12</v>
      </c>
      <c r="W7" s="390"/>
      <c r="X7" s="390"/>
      <c r="Y7" s="390"/>
      <c r="Z7" s="390"/>
      <c r="AA7" s="390"/>
      <c r="AB7" s="390"/>
      <c r="AC7" s="390"/>
      <c r="AD7" s="390"/>
      <c r="AE7" s="390"/>
      <c r="AF7" s="390"/>
    </row>
    <row r="8" spans="1:32">
      <c r="A8" s="3"/>
      <c r="B8" s="13"/>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row>
    <row r="9" spans="1:32">
      <c r="A9" s="391" t="s">
        <v>21</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row>
    <row r="11" spans="1:32">
      <c r="A11" s="4" t="s">
        <v>14</v>
      </c>
    </row>
    <row r="12" spans="1:32">
      <c r="A12" s="5"/>
      <c r="B12" s="5"/>
      <c r="C12" s="5"/>
      <c r="D12" s="5"/>
      <c r="E12" s="5"/>
      <c r="F12" s="5"/>
      <c r="G12" s="5"/>
      <c r="H12" s="5"/>
      <c r="I12" s="5"/>
      <c r="J12" s="5"/>
      <c r="K12" s="5"/>
      <c r="L12" s="5"/>
      <c r="M12" s="5"/>
      <c r="N12" s="5"/>
      <c r="O12" s="5"/>
      <c r="P12" s="5"/>
      <c r="Q12" s="5"/>
      <c r="R12" s="5"/>
      <c r="S12" s="5"/>
      <c r="T12" s="5"/>
      <c r="U12" s="5"/>
      <c r="V12" s="5"/>
      <c r="W12" s="5"/>
      <c r="X12" s="5"/>
      <c r="Y12" s="5" t="s">
        <v>6</v>
      </c>
      <c r="Z12" s="5"/>
      <c r="AA12" s="5"/>
      <c r="AB12" s="5"/>
      <c r="AC12" s="5"/>
      <c r="AD12" s="5"/>
      <c r="AE12" s="5"/>
      <c r="AF12" s="5"/>
    </row>
    <row r="13" spans="1:32">
      <c r="A13" s="174" t="s">
        <v>15</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row>
    <row r="14" spans="1:32">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27"/>
    </row>
    <row r="15" spans="1:32" s="74" customFormat="1" ht="23.25" customHeight="1">
      <c r="A15" s="73" t="s">
        <v>22</v>
      </c>
      <c r="B15" s="73"/>
      <c r="C15" s="73"/>
      <c r="D15" s="73"/>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row>
    <row r="16" spans="1:32" ht="15.75" customHeight="1">
      <c r="A16" s="385" t="s">
        <v>23</v>
      </c>
      <c r="B16" s="385"/>
      <c r="C16" s="385"/>
      <c r="D16" s="385"/>
      <c r="E16" s="385"/>
      <c r="F16" s="385"/>
      <c r="G16" s="385"/>
      <c r="H16" s="385"/>
      <c r="I16" s="385"/>
      <c r="J16" s="392"/>
      <c r="K16" s="393"/>
      <c r="L16" s="393"/>
      <c r="M16" s="393"/>
      <c r="N16" s="126" t="s">
        <v>7</v>
      </c>
      <c r="O16" s="393"/>
      <c r="P16" s="393"/>
      <c r="Q16" s="126" t="s">
        <v>19</v>
      </c>
      <c r="R16" s="100"/>
      <c r="S16" s="100" t="s">
        <v>24</v>
      </c>
      <c r="T16" s="20"/>
      <c r="U16" s="20"/>
      <c r="V16" s="393"/>
      <c r="W16" s="393"/>
      <c r="X16" s="393"/>
      <c r="Y16" s="393"/>
      <c r="Z16" s="126" t="s">
        <v>7</v>
      </c>
      <c r="AA16" s="393"/>
      <c r="AB16" s="393"/>
      <c r="AC16" s="126" t="s">
        <v>19</v>
      </c>
      <c r="AD16" s="378"/>
      <c r="AE16" s="378"/>
      <c r="AF16" s="21"/>
    </row>
    <row r="17" spans="1:32" ht="15.75" customHeight="1">
      <c r="A17" s="379" t="s">
        <v>16</v>
      </c>
      <c r="B17" s="380"/>
      <c r="C17" s="380"/>
      <c r="D17" s="380"/>
      <c r="E17" s="380"/>
      <c r="F17" s="380"/>
      <c r="G17" s="380"/>
      <c r="H17" s="380"/>
      <c r="I17" s="381"/>
      <c r="J17" s="382"/>
      <c r="K17" s="383"/>
      <c r="L17" s="383"/>
      <c r="M17" s="383"/>
      <c r="N17" s="383"/>
      <c r="O17" s="383"/>
      <c r="P17" s="383"/>
      <c r="Q17" s="383"/>
      <c r="R17" s="383"/>
      <c r="S17" s="383"/>
      <c r="T17" s="383"/>
      <c r="U17" s="383"/>
      <c r="V17" s="383"/>
      <c r="W17" s="383"/>
      <c r="X17" s="383"/>
      <c r="Y17" s="383"/>
      <c r="Z17" s="383"/>
      <c r="AA17" s="383"/>
      <c r="AB17" s="383"/>
      <c r="AC17" s="383"/>
      <c r="AD17" s="383"/>
      <c r="AE17" s="383"/>
      <c r="AF17" s="384"/>
    </row>
    <row r="18" spans="1:32" ht="15.75" customHeight="1">
      <c r="A18" s="385" t="s">
        <v>17</v>
      </c>
      <c r="B18" s="385"/>
      <c r="C18" s="385"/>
      <c r="D18" s="385"/>
      <c r="E18" s="385"/>
      <c r="F18" s="385"/>
      <c r="G18" s="385"/>
      <c r="H18" s="385"/>
      <c r="I18" s="385"/>
      <c r="J18" s="386"/>
      <c r="K18" s="387"/>
      <c r="L18" s="387"/>
      <c r="M18" s="387"/>
      <c r="N18" s="387"/>
      <c r="O18" s="387"/>
      <c r="P18" s="387"/>
      <c r="Q18" s="387"/>
      <c r="R18" s="387"/>
      <c r="S18" s="387"/>
      <c r="T18" s="387"/>
      <c r="U18" s="388"/>
      <c r="V18" s="385" t="s">
        <v>18</v>
      </c>
      <c r="W18" s="385"/>
      <c r="X18" s="385"/>
      <c r="Y18" s="382"/>
      <c r="Z18" s="383"/>
      <c r="AA18" s="383"/>
      <c r="AB18" s="383"/>
      <c r="AC18" s="383"/>
      <c r="AD18" s="383"/>
      <c r="AE18" s="383"/>
      <c r="AF18" s="384"/>
    </row>
    <row r="19" spans="1:32">
      <c r="A19" s="6"/>
      <c r="E19" s="6"/>
      <c r="F19" s="6"/>
    </row>
    <row r="20" spans="1:32" s="74" customFormat="1" ht="23.25" customHeight="1">
      <c r="A20" s="73" t="s">
        <v>216</v>
      </c>
      <c r="B20" s="73"/>
      <c r="C20" s="73"/>
      <c r="D20" s="73"/>
      <c r="E20" s="73"/>
      <c r="F20" s="73"/>
      <c r="G20" s="73"/>
      <c r="H20" s="73"/>
      <c r="I20" s="73"/>
      <c r="J20" s="73"/>
      <c r="K20" s="73"/>
      <c r="L20" s="73"/>
      <c r="M20" s="73"/>
      <c r="N20" s="73"/>
      <c r="O20" s="73"/>
      <c r="P20" s="73"/>
      <c r="Q20" s="73"/>
      <c r="R20" s="73"/>
      <c r="S20" s="73"/>
      <c r="T20" s="73"/>
      <c r="U20" s="73"/>
      <c r="V20" s="73"/>
      <c r="W20" s="73"/>
      <c r="X20" s="73"/>
      <c r="Y20" s="73"/>
      <c r="Z20" s="73"/>
      <c r="AA20" s="73"/>
      <c r="AB20" s="73"/>
      <c r="AC20" s="73"/>
      <c r="AD20" s="73"/>
      <c r="AE20" s="73"/>
      <c r="AF20" s="73"/>
    </row>
    <row r="21" spans="1:32">
      <c r="A21" s="372" t="s">
        <v>36</v>
      </c>
      <c r="B21" s="373"/>
      <c r="C21" s="374"/>
      <c r="D21" s="372" t="s">
        <v>37</v>
      </c>
      <c r="E21" s="373"/>
      <c r="F21" s="374"/>
      <c r="G21" s="372" t="s">
        <v>38</v>
      </c>
      <c r="H21" s="373"/>
      <c r="I21" s="373"/>
      <c r="J21" s="373"/>
      <c r="K21" s="373"/>
      <c r="L21" s="374"/>
      <c r="M21" s="375" t="s">
        <v>39</v>
      </c>
      <c r="N21" s="376"/>
      <c r="O21" s="377"/>
      <c r="P21" s="375" t="s">
        <v>99</v>
      </c>
      <c r="Q21" s="376"/>
      <c r="R21" s="376"/>
      <c r="S21" s="376"/>
      <c r="T21" s="377"/>
      <c r="U21" s="372" t="s">
        <v>40</v>
      </c>
      <c r="V21" s="373"/>
      <c r="W21" s="373"/>
      <c r="X21" s="373"/>
      <c r="Y21" s="373"/>
      <c r="Z21" s="373"/>
      <c r="AA21" s="7"/>
      <c r="AB21" s="7"/>
      <c r="AC21" s="7"/>
      <c r="AD21" s="7"/>
      <c r="AE21" s="7"/>
      <c r="AF21" s="8"/>
    </row>
    <row r="22" spans="1:32" ht="15.75" customHeight="1">
      <c r="A22" s="362" t="s">
        <v>97</v>
      </c>
      <c r="B22" s="363"/>
      <c r="C22" s="364"/>
      <c r="D22" s="101">
        <v>1</v>
      </c>
      <c r="E22" s="304" t="s">
        <v>26</v>
      </c>
      <c r="F22" s="306"/>
      <c r="G22" s="304">
        <v>2021</v>
      </c>
      <c r="H22" s="305"/>
      <c r="I22" s="306"/>
      <c r="J22" s="102" t="s">
        <v>7</v>
      </c>
      <c r="K22" s="24"/>
      <c r="L22" s="102" t="s">
        <v>25</v>
      </c>
      <c r="M22" s="371"/>
      <c r="N22" s="371"/>
      <c r="O22" s="371"/>
      <c r="P22" s="359"/>
      <c r="Q22" s="360"/>
      <c r="R22" s="360"/>
      <c r="S22" s="360"/>
      <c r="T22" s="361"/>
      <c r="U22" s="347"/>
      <c r="V22" s="348"/>
      <c r="W22" s="348"/>
      <c r="X22" s="348"/>
      <c r="Y22" s="348"/>
      <c r="Z22" s="348"/>
      <c r="AA22" s="22" t="s">
        <v>20</v>
      </c>
      <c r="AB22" s="339" t="str">
        <f>IF(M22="支給",U22*1,IF(M22="返納",U22*-1,""))</f>
        <v/>
      </c>
      <c r="AC22" s="340"/>
      <c r="AD22" s="340"/>
      <c r="AE22" s="341"/>
      <c r="AF22" s="22" t="s">
        <v>20</v>
      </c>
    </row>
    <row r="23" spans="1:32" ht="15.75" customHeight="1">
      <c r="A23" s="365"/>
      <c r="B23" s="366"/>
      <c r="C23" s="367"/>
      <c r="D23" s="23"/>
      <c r="E23" s="304" t="s">
        <v>26</v>
      </c>
      <c r="F23" s="306"/>
      <c r="G23" s="239"/>
      <c r="H23" s="240"/>
      <c r="I23" s="358"/>
      <c r="J23" s="102" t="s">
        <v>7</v>
      </c>
      <c r="K23" s="24"/>
      <c r="L23" s="102" t="s">
        <v>25</v>
      </c>
      <c r="M23" s="345"/>
      <c r="N23" s="345"/>
      <c r="O23" s="345"/>
      <c r="P23" s="359"/>
      <c r="Q23" s="360"/>
      <c r="R23" s="360"/>
      <c r="S23" s="360"/>
      <c r="T23" s="361"/>
      <c r="U23" s="347"/>
      <c r="V23" s="348"/>
      <c r="W23" s="348"/>
      <c r="X23" s="348"/>
      <c r="Y23" s="348"/>
      <c r="Z23" s="348"/>
      <c r="AA23" s="22" t="s">
        <v>20</v>
      </c>
      <c r="AB23" s="339" t="str">
        <f t="shared" ref="AB23:AB27" si="0">IF(M23="支給",U23*1,IF(M23="返納",U23*-1,""))</f>
        <v/>
      </c>
      <c r="AC23" s="340"/>
      <c r="AD23" s="340"/>
      <c r="AE23" s="341"/>
      <c r="AF23" s="22" t="s">
        <v>20</v>
      </c>
    </row>
    <row r="24" spans="1:32" ht="15.75" customHeight="1">
      <c r="A24" s="365"/>
      <c r="B24" s="366"/>
      <c r="C24" s="367"/>
      <c r="D24" s="23"/>
      <c r="E24" s="304" t="s">
        <v>26</v>
      </c>
      <c r="F24" s="306"/>
      <c r="G24" s="239"/>
      <c r="H24" s="240"/>
      <c r="I24" s="358"/>
      <c r="J24" s="102" t="s">
        <v>7</v>
      </c>
      <c r="K24" s="24"/>
      <c r="L24" s="102" t="s">
        <v>25</v>
      </c>
      <c r="M24" s="345"/>
      <c r="N24" s="345"/>
      <c r="O24" s="345"/>
      <c r="P24" s="359"/>
      <c r="Q24" s="360"/>
      <c r="R24" s="360"/>
      <c r="S24" s="360"/>
      <c r="T24" s="361"/>
      <c r="U24" s="347"/>
      <c r="V24" s="348"/>
      <c r="W24" s="348"/>
      <c r="X24" s="348"/>
      <c r="Y24" s="348"/>
      <c r="Z24" s="348"/>
      <c r="AA24" s="22" t="s">
        <v>20</v>
      </c>
      <c r="AB24" s="339" t="str">
        <f t="shared" si="0"/>
        <v/>
      </c>
      <c r="AC24" s="340"/>
      <c r="AD24" s="340"/>
      <c r="AE24" s="341"/>
      <c r="AF24" s="22" t="s">
        <v>20</v>
      </c>
    </row>
    <row r="25" spans="1:32" ht="15.75" customHeight="1">
      <c r="A25" s="365"/>
      <c r="B25" s="366"/>
      <c r="C25" s="367"/>
      <c r="D25" s="23"/>
      <c r="E25" s="304" t="s">
        <v>26</v>
      </c>
      <c r="F25" s="306"/>
      <c r="G25" s="239"/>
      <c r="H25" s="240"/>
      <c r="I25" s="358"/>
      <c r="J25" s="102" t="s">
        <v>7</v>
      </c>
      <c r="K25" s="24"/>
      <c r="L25" s="102" t="s">
        <v>25</v>
      </c>
      <c r="M25" s="345"/>
      <c r="N25" s="345"/>
      <c r="O25" s="345"/>
      <c r="P25" s="359"/>
      <c r="Q25" s="360"/>
      <c r="R25" s="360"/>
      <c r="S25" s="360"/>
      <c r="T25" s="361"/>
      <c r="U25" s="347"/>
      <c r="V25" s="348"/>
      <c r="W25" s="348"/>
      <c r="X25" s="348"/>
      <c r="Y25" s="348"/>
      <c r="Z25" s="348"/>
      <c r="AA25" s="22" t="s">
        <v>20</v>
      </c>
      <c r="AB25" s="339" t="str">
        <f t="shared" si="0"/>
        <v/>
      </c>
      <c r="AC25" s="340"/>
      <c r="AD25" s="340"/>
      <c r="AE25" s="341"/>
      <c r="AF25" s="22" t="s">
        <v>20</v>
      </c>
    </row>
    <row r="26" spans="1:32" ht="15.75" customHeight="1">
      <c r="A26" s="365"/>
      <c r="B26" s="366"/>
      <c r="C26" s="367"/>
      <c r="D26" s="23"/>
      <c r="E26" s="304" t="s">
        <v>26</v>
      </c>
      <c r="F26" s="306"/>
      <c r="G26" s="239"/>
      <c r="H26" s="240"/>
      <c r="I26" s="358"/>
      <c r="J26" s="102" t="s">
        <v>7</v>
      </c>
      <c r="K26" s="24"/>
      <c r="L26" s="102" t="s">
        <v>25</v>
      </c>
      <c r="M26" s="345"/>
      <c r="N26" s="345"/>
      <c r="O26" s="345"/>
      <c r="P26" s="359"/>
      <c r="Q26" s="360"/>
      <c r="R26" s="360"/>
      <c r="S26" s="360"/>
      <c r="T26" s="361"/>
      <c r="U26" s="347"/>
      <c r="V26" s="348"/>
      <c r="W26" s="348"/>
      <c r="X26" s="348"/>
      <c r="Y26" s="348"/>
      <c r="Z26" s="348"/>
      <c r="AA26" s="22" t="s">
        <v>20</v>
      </c>
      <c r="AB26" s="339" t="str">
        <f t="shared" si="0"/>
        <v/>
      </c>
      <c r="AC26" s="340"/>
      <c r="AD26" s="340"/>
      <c r="AE26" s="341"/>
      <c r="AF26" s="22" t="s">
        <v>20</v>
      </c>
    </row>
    <row r="27" spans="1:32" ht="15.75" customHeight="1">
      <c r="A27" s="368"/>
      <c r="B27" s="369"/>
      <c r="C27" s="370"/>
      <c r="D27" s="23"/>
      <c r="E27" s="304" t="s">
        <v>26</v>
      </c>
      <c r="F27" s="306"/>
      <c r="G27" s="239"/>
      <c r="H27" s="240"/>
      <c r="I27" s="358"/>
      <c r="J27" s="102" t="s">
        <v>7</v>
      </c>
      <c r="K27" s="24"/>
      <c r="L27" s="102" t="s">
        <v>25</v>
      </c>
      <c r="M27" s="345"/>
      <c r="N27" s="345"/>
      <c r="O27" s="345"/>
      <c r="P27" s="359"/>
      <c r="Q27" s="360"/>
      <c r="R27" s="360"/>
      <c r="S27" s="360"/>
      <c r="T27" s="361"/>
      <c r="U27" s="347"/>
      <c r="V27" s="348"/>
      <c r="W27" s="348"/>
      <c r="X27" s="348"/>
      <c r="Y27" s="348"/>
      <c r="Z27" s="348"/>
      <c r="AA27" s="22" t="s">
        <v>20</v>
      </c>
      <c r="AB27" s="339" t="str">
        <f t="shared" si="0"/>
        <v/>
      </c>
      <c r="AC27" s="340"/>
      <c r="AD27" s="340"/>
      <c r="AE27" s="341"/>
      <c r="AF27" s="22" t="s">
        <v>20</v>
      </c>
    </row>
    <row r="28" spans="1:32" ht="15.75" customHeight="1">
      <c r="A28" s="25"/>
      <c r="B28" s="26"/>
      <c r="C28" s="26"/>
      <c r="D28" s="26" t="s">
        <v>29</v>
      </c>
      <c r="E28" s="26"/>
      <c r="F28" s="26"/>
      <c r="G28" s="26" t="s">
        <v>27</v>
      </c>
      <c r="H28" s="26" t="s">
        <v>31</v>
      </c>
      <c r="I28" s="26"/>
      <c r="J28" s="26"/>
      <c r="K28" s="26"/>
      <c r="L28" s="26"/>
      <c r="M28" s="26" t="s">
        <v>28</v>
      </c>
      <c r="N28" s="26"/>
      <c r="O28" s="26"/>
      <c r="P28" s="26"/>
      <c r="Q28" s="26"/>
      <c r="R28" s="26"/>
      <c r="S28" s="26"/>
      <c r="T28" s="26"/>
      <c r="U28" s="26"/>
      <c r="V28" s="26"/>
      <c r="W28" s="26"/>
      <c r="X28" s="26"/>
      <c r="Y28" s="26"/>
      <c r="Z28" s="26"/>
      <c r="AA28" s="27"/>
      <c r="AB28" s="339">
        <f ca="1">SUMIF(P22:T27,H28,AB22:AE27)</f>
        <v>0</v>
      </c>
      <c r="AC28" s="340"/>
      <c r="AD28" s="340"/>
      <c r="AE28" s="341"/>
      <c r="AF28" s="22" t="s">
        <v>20</v>
      </c>
    </row>
    <row r="29" spans="1:32" ht="15.75" customHeight="1">
      <c r="A29" s="25"/>
      <c r="B29" s="26"/>
      <c r="C29" s="26"/>
      <c r="D29" s="26" t="s">
        <v>30</v>
      </c>
      <c r="E29" s="26"/>
      <c r="F29" s="26"/>
      <c r="G29" s="26" t="s">
        <v>27</v>
      </c>
      <c r="H29" s="26" t="s">
        <v>32</v>
      </c>
      <c r="I29" s="26"/>
      <c r="J29" s="26"/>
      <c r="K29" s="26"/>
      <c r="L29" s="26"/>
      <c r="M29" s="26" t="s">
        <v>28</v>
      </c>
      <c r="N29" s="26"/>
      <c r="O29" s="26"/>
      <c r="P29" s="26"/>
      <c r="Q29" s="26"/>
      <c r="R29" s="26"/>
      <c r="S29" s="26"/>
      <c r="T29" s="26"/>
      <c r="U29" s="26"/>
      <c r="V29" s="26"/>
      <c r="W29" s="26"/>
      <c r="X29" s="26"/>
      <c r="Y29" s="26"/>
      <c r="Z29" s="26"/>
      <c r="AA29" s="27"/>
      <c r="AB29" s="339">
        <f ca="1">SUMIF(P22:T27,H29,AB22:AE27)+SUMIF(P22:T27,"",AB22:AE27)</f>
        <v>0</v>
      </c>
      <c r="AC29" s="340"/>
      <c r="AD29" s="340"/>
      <c r="AE29" s="341"/>
      <c r="AF29" s="22" t="s">
        <v>20</v>
      </c>
    </row>
    <row r="30" spans="1:32" ht="15.75" customHeight="1">
      <c r="A30" s="349" t="s">
        <v>98</v>
      </c>
      <c r="B30" s="350"/>
      <c r="C30" s="351"/>
      <c r="D30" s="101">
        <v>1</v>
      </c>
      <c r="E30" s="304" t="s">
        <v>26</v>
      </c>
      <c r="F30" s="306"/>
      <c r="G30" s="342"/>
      <c r="H30" s="343"/>
      <c r="I30" s="344"/>
      <c r="J30" s="102" t="s">
        <v>7</v>
      </c>
      <c r="K30" s="24"/>
      <c r="L30" s="102" t="s">
        <v>25</v>
      </c>
      <c r="M30" s="345"/>
      <c r="N30" s="345"/>
      <c r="O30" s="345"/>
      <c r="P30" s="346"/>
      <c r="Q30" s="346"/>
      <c r="R30" s="346"/>
      <c r="S30" s="346"/>
      <c r="T30" s="346"/>
      <c r="U30" s="347"/>
      <c r="V30" s="348"/>
      <c r="W30" s="348"/>
      <c r="X30" s="348"/>
      <c r="Y30" s="348"/>
      <c r="Z30" s="348"/>
      <c r="AA30" s="22" t="s">
        <v>20</v>
      </c>
      <c r="AB30" s="339" t="str">
        <f t="shared" ref="AB30:AB33" si="1">IF(M30="支給",U30*1,IF(M30="返納",U30*-1,""))</f>
        <v/>
      </c>
      <c r="AC30" s="340"/>
      <c r="AD30" s="340"/>
      <c r="AE30" s="341"/>
      <c r="AF30" s="22" t="s">
        <v>20</v>
      </c>
    </row>
    <row r="31" spans="1:32" ht="15.75" customHeight="1">
      <c r="A31" s="352"/>
      <c r="B31" s="353"/>
      <c r="C31" s="354"/>
      <c r="D31" s="23"/>
      <c r="E31" s="304" t="s">
        <v>26</v>
      </c>
      <c r="F31" s="306"/>
      <c r="G31" s="342"/>
      <c r="H31" s="343"/>
      <c r="I31" s="344"/>
      <c r="J31" s="102" t="s">
        <v>7</v>
      </c>
      <c r="K31" s="24"/>
      <c r="L31" s="102" t="s">
        <v>25</v>
      </c>
      <c r="M31" s="345"/>
      <c r="N31" s="345"/>
      <c r="O31" s="345"/>
      <c r="P31" s="346"/>
      <c r="Q31" s="346"/>
      <c r="R31" s="346"/>
      <c r="S31" s="346"/>
      <c r="T31" s="346"/>
      <c r="U31" s="347"/>
      <c r="V31" s="348"/>
      <c r="W31" s="348"/>
      <c r="X31" s="348"/>
      <c r="Y31" s="348"/>
      <c r="Z31" s="348"/>
      <c r="AA31" s="22" t="s">
        <v>20</v>
      </c>
      <c r="AB31" s="339" t="str">
        <f t="shared" si="1"/>
        <v/>
      </c>
      <c r="AC31" s="340"/>
      <c r="AD31" s="340"/>
      <c r="AE31" s="341"/>
      <c r="AF31" s="22" t="s">
        <v>20</v>
      </c>
    </row>
    <row r="32" spans="1:32" ht="15.75" customHeight="1">
      <c r="A32" s="352"/>
      <c r="B32" s="353"/>
      <c r="C32" s="354"/>
      <c r="D32" s="23"/>
      <c r="E32" s="304" t="s">
        <v>26</v>
      </c>
      <c r="F32" s="306"/>
      <c r="G32" s="342"/>
      <c r="H32" s="343"/>
      <c r="I32" s="344"/>
      <c r="J32" s="102" t="s">
        <v>7</v>
      </c>
      <c r="K32" s="24"/>
      <c r="L32" s="102" t="s">
        <v>25</v>
      </c>
      <c r="M32" s="345"/>
      <c r="N32" s="345"/>
      <c r="O32" s="345"/>
      <c r="P32" s="346"/>
      <c r="Q32" s="346"/>
      <c r="R32" s="346"/>
      <c r="S32" s="346"/>
      <c r="T32" s="346"/>
      <c r="U32" s="347"/>
      <c r="V32" s="348"/>
      <c r="W32" s="348"/>
      <c r="X32" s="348"/>
      <c r="Y32" s="348"/>
      <c r="Z32" s="348"/>
      <c r="AA32" s="22" t="s">
        <v>20</v>
      </c>
      <c r="AB32" s="339" t="str">
        <f t="shared" si="1"/>
        <v/>
      </c>
      <c r="AC32" s="340"/>
      <c r="AD32" s="340"/>
      <c r="AE32" s="341"/>
      <c r="AF32" s="22" t="s">
        <v>20</v>
      </c>
    </row>
    <row r="33" spans="1:33" ht="15.75" customHeight="1">
      <c r="A33" s="355"/>
      <c r="B33" s="356"/>
      <c r="C33" s="357"/>
      <c r="D33" s="23"/>
      <c r="E33" s="304" t="s">
        <v>26</v>
      </c>
      <c r="F33" s="306"/>
      <c r="G33" s="342"/>
      <c r="H33" s="343"/>
      <c r="I33" s="344"/>
      <c r="J33" s="102" t="s">
        <v>7</v>
      </c>
      <c r="K33" s="24"/>
      <c r="L33" s="102" t="s">
        <v>25</v>
      </c>
      <c r="M33" s="345"/>
      <c r="N33" s="345"/>
      <c r="O33" s="345"/>
      <c r="P33" s="346"/>
      <c r="Q33" s="346"/>
      <c r="R33" s="346"/>
      <c r="S33" s="346"/>
      <c r="T33" s="346"/>
      <c r="U33" s="347"/>
      <c r="V33" s="348"/>
      <c r="W33" s="348"/>
      <c r="X33" s="348"/>
      <c r="Y33" s="348"/>
      <c r="Z33" s="348"/>
      <c r="AA33" s="22" t="s">
        <v>20</v>
      </c>
      <c r="AB33" s="339" t="str">
        <f t="shared" si="1"/>
        <v/>
      </c>
      <c r="AC33" s="340"/>
      <c r="AD33" s="340"/>
      <c r="AE33" s="341"/>
      <c r="AF33" s="22" t="s">
        <v>20</v>
      </c>
    </row>
    <row r="34" spans="1:33" ht="15.75" customHeight="1" thickBot="1">
      <c r="A34" s="25"/>
      <c r="B34" s="26"/>
      <c r="C34" s="26"/>
      <c r="D34" s="26" t="s">
        <v>33</v>
      </c>
      <c r="E34" s="26"/>
      <c r="F34" s="26"/>
      <c r="G34" s="26" t="s">
        <v>27</v>
      </c>
      <c r="H34" s="26" t="s">
        <v>32</v>
      </c>
      <c r="I34" s="26"/>
      <c r="J34" s="26"/>
      <c r="K34" s="26"/>
      <c r="L34" s="26"/>
      <c r="M34" s="26" t="s">
        <v>28</v>
      </c>
      <c r="N34" s="26"/>
      <c r="O34" s="26"/>
      <c r="P34" s="26"/>
      <c r="Q34" s="26"/>
      <c r="R34" s="26"/>
      <c r="S34" s="26"/>
      <c r="T34" s="26"/>
      <c r="U34" s="26"/>
      <c r="V34" s="26"/>
      <c r="W34" s="26"/>
      <c r="X34" s="26"/>
      <c r="Y34" s="26"/>
      <c r="Z34" s="26"/>
      <c r="AA34" s="27"/>
      <c r="AB34" s="323">
        <f>SUM(AB30:AE33)</f>
        <v>0</v>
      </c>
      <c r="AC34" s="324"/>
      <c r="AD34" s="324"/>
      <c r="AE34" s="325"/>
      <c r="AF34" s="28" t="s">
        <v>20</v>
      </c>
    </row>
    <row r="35" spans="1:33" ht="15.75" customHeight="1" thickTop="1">
      <c r="A35" s="29" t="s">
        <v>253</v>
      </c>
      <c r="B35" s="30"/>
      <c r="C35" s="30"/>
      <c r="D35" s="30"/>
      <c r="E35" s="30"/>
      <c r="F35" s="30"/>
      <c r="G35" s="30"/>
      <c r="H35" s="30"/>
      <c r="I35" s="30"/>
      <c r="J35" s="30"/>
      <c r="K35" s="30"/>
      <c r="L35" s="30"/>
      <c r="M35" s="30"/>
      <c r="N35" s="30"/>
      <c r="O35" s="30"/>
      <c r="P35" s="30"/>
      <c r="Q35" s="30"/>
      <c r="R35" s="30"/>
      <c r="S35" s="30"/>
      <c r="T35" s="30"/>
      <c r="U35" s="30"/>
      <c r="V35" s="30"/>
      <c r="W35" s="30"/>
      <c r="X35" s="30"/>
      <c r="Y35" s="30"/>
      <c r="Z35" s="30"/>
      <c r="AA35" s="31"/>
      <c r="AB35" s="326">
        <f ca="1">AB29+AB34</f>
        <v>0</v>
      </c>
      <c r="AC35" s="327"/>
      <c r="AD35" s="327"/>
      <c r="AE35" s="328"/>
      <c r="AF35" s="32" t="s">
        <v>20</v>
      </c>
    </row>
    <row r="36" spans="1:33" ht="15.75" customHeight="1">
      <c r="A36" s="152" t="s">
        <v>254</v>
      </c>
      <c r="B36" s="153"/>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c r="AA36" s="154"/>
      <c r="AB36" s="329">
        <v>2500000</v>
      </c>
      <c r="AC36" s="330"/>
      <c r="AD36" s="330"/>
      <c r="AE36" s="331"/>
      <c r="AF36" s="28" t="s">
        <v>20</v>
      </c>
    </row>
    <row r="37" spans="1:33" ht="15.75" customHeight="1">
      <c r="A37" s="169" t="s">
        <v>255</v>
      </c>
      <c r="B37" s="170"/>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1"/>
      <c r="AB37" s="332">
        <f ca="1">AB36-AB35</f>
        <v>2500000</v>
      </c>
      <c r="AC37" s="333"/>
      <c r="AD37" s="333"/>
      <c r="AE37" s="334"/>
      <c r="AF37" s="33" t="s">
        <v>20</v>
      </c>
    </row>
    <row r="39" spans="1:33">
      <c r="A39" s="47" t="s">
        <v>34</v>
      </c>
      <c r="B39" s="48"/>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row>
    <row r="40" spans="1:33">
      <c r="A40" s="47" t="s">
        <v>69</v>
      </c>
      <c r="B40" s="48"/>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row>
    <row r="41" spans="1:33">
      <c r="A41" s="9"/>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row>
    <row r="42" spans="1:33" s="74" customFormat="1" ht="23.25" customHeight="1">
      <c r="A42" s="73" t="s">
        <v>35</v>
      </c>
      <c r="B42" s="73"/>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row>
    <row r="43" spans="1:33" s="97" customFormat="1" ht="12" customHeight="1">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c r="AC43" s="96"/>
      <c r="AD43" s="96"/>
      <c r="AE43" s="96"/>
      <c r="AF43" s="96"/>
    </row>
    <row r="44" spans="1:33" s="74" customFormat="1" ht="18.75" customHeight="1">
      <c r="A44" s="103" t="s">
        <v>92</v>
      </c>
      <c r="B44" s="104"/>
      <c r="C44" s="104"/>
      <c r="D44" s="104"/>
      <c r="E44" s="104"/>
      <c r="F44" s="104"/>
      <c r="G44" s="104"/>
      <c r="H44" s="104"/>
      <c r="I44" s="104"/>
      <c r="J44" s="104"/>
      <c r="K44" s="104"/>
      <c r="L44" s="104"/>
      <c r="M44" s="104"/>
      <c r="N44" s="104"/>
      <c r="O44" s="104"/>
      <c r="P44" s="335"/>
      <c r="Q44" s="335"/>
      <c r="R44" s="335"/>
      <c r="S44" s="148" t="s">
        <v>235</v>
      </c>
      <c r="T44" s="146"/>
      <c r="U44" s="146"/>
      <c r="V44" s="146"/>
      <c r="W44" s="146"/>
      <c r="X44" s="146"/>
      <c r="Y44" s="146"/>
      <c r="Z44" s="146"/>
      <c r="AA44" s="146"/>
      <c r="AB44" s="146"/>
      <c r="AC44" s="146"/>
      <c r="AD44" s="146"/>
      <c r="AE44" s="146"/>
      <c r="AF44" s="147"/>
    </row>
    <row r="45" spans="1:33" s="97" customFormat="1" ht="12" customHeight="1">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c r="AC45" s="96"/>
      <c r="AD45" s="96"/>
      <c r="AE45" s="96"/>
      <c r="AF45" s="96"/>
    </row>
    <row r="46" spans="1:33">
      <c r="A46" s="38" t="s">
        <v>94</v>
      </c>
      <c r="B46" s="7"/>
      <c r="C46" s="7"/>
      <c r="D46" s="7"/>
      <c r="E46" s="7"/>
      <c r="F46" s="7"/>
      <c r="G46" s="7"/>
      <c r="H46" s="7"/>
      <c r="I46" s="7"/>
      <c r="J46" s="7"/>
      <c r="K46" s="7"/>
      <c r="L46" s="7"/>
      <c r="M46" s="7"/>
      <c r="N46" s="7"/>
      <c r="O46" s="7"/>
      <c r="P46" s="7"/>
      <c r="Q46" s="7"/>
      <c r="R46" s="8"/>
    </row>
    <row r="47" spans="1:33" ht="45.75" customHeight="1">
      <c r="A47" s="239"/>
      <c r="B47" s="240"/>
      <c r="C47" s="240"/>
      <c r="D47" s="105" t="s">
        <v>7</v>
      </c>
      <c r="E47" s="34"/>
      <c r="F47" s="105" t="s">
        <v>25</v>
      </c>
      <c r="G47" s="44" t="s">
        <v>42</v>
      </c>
      <c r="H47" s="240"/>
      <c r="I47" s="240"/>
      <c r="J47" s="240"/>
      <c r="K47" s="105" t="s">
        <v>7</v>
      </c>
      <c r="L47" s="34"/>
      <c r="M47" s="105" t="s">
        <v>25</v>
      </c>
      <c r="N47" s="44" t="s">
        <v>27</v>
      </c>
      <c r="O47" s="35" t="str">
        <f>IF(E47="","",IF(L47="","",IF(AG47&gt;12,12,IF(P44&lt;&gt;"はい",12,AG47))))</f>
        <v/>
      </c>
      <c r="P47" s="125" t="s">
        <v>44</v>
      </c>
      <c r="Q47" s="125" t="s">
        <v>45</v>
      </c>
      <c r="R47" s="125" t="s">
        <v>28</v>
      </c>
      <c r="S47" s="336" t="s">
        <v>93</v>
      </c>
      <c r="T47" s="337"/>
      <c r="U47" s="337"/>
      <c r="V47" s="337"/>
      <c r="W47" s="337"/>
      <c r="X47" s="337"/>
      <c r="Y47" s="337"/>
      <c r="Z47" s="337"/>
      <c r="AA47" s="337"/>
      <c r="AB47" s="337"/>
      <c r="AC47" s="337"/>
      <c r="AD47" s="337"/>
      <c r="AE47" s="337"/>
      <c r="AF47" s="338"/>
      <c r="AG47" s="75">
        <f>(H47-A47-1)*12+(12-E47+1)+L47</f>
        <v>1</v>
      </c>
    </row>
    <row r="48" spans="1:33" ht="17.25" customHeight="1">
      <c r="A48" s="36" t="s">
        <v>47</v>
      </c>
      <c r="B48" s="37"/>
      <c r="C48" s="38" t="s">
        <v>48</v>
      </c>
      <c r="D48" s="7"/>
      <c r="E48" s="7"/>
      <c r="F48" s="7"/>
      <c r="G48" s="7"/>
      <c r="H48" s="7"/>
      <c r="I48" s="7"/>
      <c r="J48" s="7"/>
      <c r="K48" s="7"/>
      <c r="L48" s="7"/>
      <c r="M48" s="7"/>
      <c r="N48" s="7" t="s">
        <v>27</v>
      </c>
      <c r="O48" s="120"/>
      <c r="P48" s="7" t="s">
        <v>44</v>
      </c>
      <c r="Q48" s="7" t="s">
        <v>45</v>
      </c>
      <c r="R48" s="7" t="s">
        <v>28</v>
      </c>
      <c r="S48" s="312" t="s">
        <v>72</v>
      </c>
      <c r="T48" s="312"/>
      <c r="U48" s="312"/>
      <c r="V48" s="312"/>
      <c r="W48" s="312"/>
      <c r="X48" s="312"/>
      <c r="Y48" s="312"/>
      <c r="Z48" s="312"/>
      <c r="AA48" s="312"/>
      <c r="AB48" s="312"/>
      <c r="AC48" s="312"/>
      <c r="AD48" s="312"/>
      <c r="AE48" s="312"/>
      <c r="AF48" s="313"/>
    </row>
    <row r="49" spans="1:37">
      <c r="A49" s="39"/>
      <c r="B49" s="40"/>
      <c r="C49" s="38" t="s">
        <v>49</v>
      </c>
      <c r="D49" s="7"/>
      <c r="E49" s="7"/>
      <c r="F49" s="7"/>
      <c r="G49" s="7"/>
      <c r="H49" s="7"/>
      <c r="I49" s="7"/>
      <c r="J49" s="7"/>
      <c r="K49" s="7"/>
      <c r="L49" s="7"/>
      <c r="M49" s="7"/>
      <c r="N49" s="7" t="s">
        <v>27</v>
      </c>
      <c r="O49" s="120"/>
      <c r="P49" s="7" t="s">
        <v>44</v>
      </c>
      <c r="Q49" s="7" t="s">
        <v>45</v>
      </c>
      <c r="R49" s="7" t="s">
        <v>28</v>
      </c>
      <c r="S49" s="312" t="s">
        <v>72</v>
      </c>
      <c r="T49" s="312"/>
      <c r="U49" s="312"/>
      <c r="V49" s="312"/>
      <c r="W49" s="312"/>
      <c r="X49" s="312"/>
      <c r="Y49" s="312"/>
      <c r="Z49" s="312"/>
      <c r="AA49" s="312"/>
      <c r="AB49" s="312"/>
      <c r="AC49" s="312"/>
      <c r="AD49" s="312"/>
      <c r="AE49" s="312"/>
      <c r="AF49" s="313"/>
    </row>
    <row r="50" spans="1:37">
      <c r="A50" s="41"/>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row>
    <row r="51" spans="1:37" s="93" customFormat="1" ht="27" customHeight="1">
      <c r="A51" s="91" t="s">
        <v>50</v>
      </c>
      <c r="B51" s="44"/>
      <c r="C51" s="44"/>
      <c r="D51" s="92"/>
      <c r="E51" s="314"/>
      <c r="F51" s="315"/>
      <c r="G51" s="406" t="e">
        <f>VLOOKUP($E$51,為替レート!$B$5:$E$31,2,FALSE)</f>
        <v>#N/A</v>
      </c>
      <c r="H51" s="407"/>
      <c r="I51" s="407"/>
      <c r="J51" s="407"/>
      <c r="K51" s="408"/>
      <c r="L51" s="91" t="s">
        <v>51</v>
      </c>
      <c r="M51" s="44"/>
      <c r="N51" s="44"/>
      <c r="O51" s="44"/>
      <c r="P51" s="44"/>
      <c r="Q51" s="44"/>
      <c r="R51" s="92"/>
      <c r="S51" s="316" t="e">
        <f>VLOOKUP($E$51,為替レート!$B$5:$E$31,4,FALSE)</f>
        <v>#N/A</v>
      </c>
      <c r="T51" s="317"/>
      <c r="U51" s="318"/>
      <c r="V51" s="91" t="s">
        <v>52</v>
      </c>
      <c r="W51" s="44"/>
      <c r="X51" s="44"/>
      <c r="Y51" s="44"/>
      <c r="Z51" s="44"/>
      <c r="AA51" s="44"/>
      <c r="AB51" s="92"/>
      <c r="AC51" s="316" t="s">
        <v>100</v>
      </c>
      <c r="AD51" s="317"/>
      <c r="AE51" s="318"/>
      <c r="AF51" s="5"/>
      <c r="AG51" s="5"/>
      <c r="AH51" s="5"/>
      <c r="AI51" s="5"/>
      <c r="AJ51" s="5"/>
      <c r="AK51" s="5"/>
    </row>
    <row r="52" spans="1:37">
      <c r="A52" s="41"/>
      <c r="B52" s="41"/>
      <c r="C52" s="41"/>
      <c r="D52" s="41"/>
      <c r="E52" s="42"/>
      <c r="F52" s="42"/>
      <c r="G52" s="41"/>
      <c r="H52" s="41"/>
      <c r="I52" s="41"/>
      <c r="J52" s="41"/>
      <c r="K52" s="41"/>
      <c r="L52" s="41"/>
      <c r="M52" s="41"/>
      <c r="N52" s="42"/>
      <c r="O52" s="42"/>
      <c r="P52" s="42"/>
      <c r="Q52" s="41"/>
      <c r="R52" s="41"/>
      <c r="S52" s="41"/>
      <c r="T52" s="41"/>
      <c r="U52" s="41"/>
      <c r="V52" s="41"/>
      <c r="W52" s="41"/>
      <c r="X52" s="42"/>
      <c r="Y52" s="42"/>
      <c r="Z52" s="42"/>
    </row>
    <row r="53" spans="1:37" ht="14.25" customHeight="1">
      <c r="A53" s="319" t="s">
        <v>251</v>
      </c>
      <c r="B53" s="320"/>
      <c r="C53" s="320"/>
      <c r="D53" s="320"/>
      <c r="E53" s="320"/>
      <c r="F53" s="320"/>
      <c r="G53" s="320"/>
      <c r="H53" s="320"/>
      <c r="I53" s="320"/>
      <c r="J53" s="320"/>
      <c r="K53" s="320"/>
      <c r="L53" s="320"/>
      <c r="M53" s="320"/>
      <c r="N53" s="320"/>
      <c r="O53" s="320"/>
      <c r="P53" s="320"/>
      <c r="Q53" s="321"/>
      <c r="R53" s="314"/>
      <c r="S53" s="322"/>
      <c r="T53" s="322"/>
      <c r="U53" s="322"/>
      <c r="V53" s="322"/>
      <c r="W53" s="322"/>
      <c r="X53" s="322"/>
      <c r="Y53" s="315"/>
    </row>
    <row r="55" spans="1:37">
      <c r="A55" s="4" t="s">
        <v>80</v>
      </c>
    </row>
    <row r="56" spans="1:37">
      <c r="A56" s="301" t="s">
        <v>56</v>
      </c>
      <c r="B56" s="302"/>
      <c r="C56" s="302"/>
      <c r="D56" s="302"/>
      <c r="E56" s="302"/>
      <c r="F56" s="303"/>
      <c r="G56" s="304" t="s">
        <v>57</v>
      </c>
      <c r="H56" s="305"/>
      <c r="I56" s="305"/>
      <c r="J56" s="305"/>
      <c r="K56" s="305"/>
      <c r="L56" s="305"/>
      <c r="M56" s="305"/>
      <c r="N56" s="305"/>
      <c r="O56" s="305"/>
      <c r="P56" s="305"/>
      <c r="Q56" s="305"/>
      <c r="R56" s="305"/>
      <c r="S56" s="306"/>
      <c r="T56" s="307" t="s">
        <v>227</v>
      </c>
      <c r="U56" s="308"/>
      <c r="V56" s="308"/>
      <c r="W56" s="309"/>
      <c r="X56" s="301" t="s">
        <v>71</v>
      </c>
      <c r="Y56" s="302"/>
      <c r="Z56" s="302"/>
      <c r="AA56" s="303"/>
      <c r="AB56" s="310" t="s">
        <v>58</v>
      </c>
      <c r="AC56" s="311"/>
      <c r="AD56" s="311"/>
      <c r="AE56" s="311"/>
      <c r="AF56" s="311"/>
    </row>
    <row r="57" spans="1:37">
      <c r="A57" s="285"/>
      <c r="B57" s="286"/>
      <c r="C57" s="286"/>
      <c r="D57" s="286"/>
      <c r="E57" s="286"/>
      <c r="F57" s="287"/>
      <c r="G57" s="239"/>
      <c r="H57" s="240"/>
      <c r="I57" s="240"/>
      <c r="J57" s="105" t="s">
        <v>7</v>
      </c>
      <c r="K57" s="45"/>
      <c r="L57" s="105" t="s">
        <v>25</v>
      </c>
      <c r="M57" s="105" t="s">
        <v>42</v>
      </c>
      <c r="N57" s="240"/>
      <c r="O57" s="240"/>
      <c r="P57" s="240"/>
      <c r="Q57" s="105" t="s">
        <v>7</v>
      </c>
      <c r="R57" s="45"/>
      <c r="S57" s="106" t="s">
        <v>25</v>
      </c>
      <c r="T57" s="290"/>
      <c r="U57" s="291"/>
      <c r="V57" s="291"/>
      <c r="W57" s="292"/>
      <c r="X57" s="293"/>
      <c r="Y57" s="294"/>
      <c r="Z57" s="294"/>
      <c r="AA57" s="299"/>
      <c r="AB57" s="288"/>
      <c r="AC57" s="289"/>
      <c r="AD57" s="289"/>
      <c r="AE57" s="289"/>
      <c r="AF57" s="300"/>
    </row>
    <row r="58" spans="1:37">
      <c r="A58" s="285"/>
      <c r="B58" s="286"/>
      <c r="C58" s="286"/>
      <c r="D58" s="286"/>
      <c r="E58" s="286"/>
      <c r="F58" s="287"/>
      <c r="G58" s="288"/>
      <c r="H58" s="289"/>
      <c r="I58" s="289"/>
      <c r="J58" s="105" t="s">
        <v>7</v>
      </c>
      <c r="K58" s="121"/>
      <c r="L58" s="105" t="s">
        <v>25</v>
      </c>
      <c r="M58" s="105" t="s">
        <v>42</v>
      </c>
      <c r="N58" s="289"/>
      <c r="O58" s="289"/>
      <c r="P58" s="289"/>
      <c r="Q58" s="105" t="s">
        <v>7</v>
      </c>
      <c r="R58" s="121"/>
      <c r="S58" s="106" t="s">
        <v>25</v>
      </c>
      <c r="T58" s="290"/>
      <c r="U58" s="291"/>
      <c r="V58" s="291"/>
      <c r="W58" s="292"/>
      <c r="X58" s="293"/>
      <c r="Y58" s="294"/>
      <c r="Z58" s="294"/>
      <c r="AA58" s="299"/>
      <c r="AB58" s="288"/>
      <c r="AC58" s="289"/>
      <c r="AD58" s="289"/>
      <c r="AE58" s="289"/>
      <c r="AF58" s="300"/>
    </row>
    <row r="59" spans="1:37">
      <c r="A59" s="285"/>
      <c r="B59" s="286"/>
      <c r="C59" s="286"/>
      <c r="D59" s="286"/>
      <c r="E59" s="286"/>
      <c r="F59" s="287"/>
      <c r="G59" s="288"/>
      <c r="H59" s="289"/>
      <c r="I59" s="289"/>
      <c r="J59" s="105" t="s">
        <v>7</v>
      </c>
      <c r="K59" s="121"/>
      <c r="L59" s="105" t="s">
        <v>25</v>
      </c>
      <c r="M59" s="105" t="s">
        <v>42</v>
      </c>
      <c r="N59" s="289"/>
      <c r="O59" s="289"/>
      <c r="P59" s="289"/>
      <c r="Q59" s="105" t="s">
        <v>7</v>
      </c>
      <c r="R59" s="121"/>
      <c r="S59" s="106" t="s">
        <v>25</v>
      </c>
      <c r="T59" s="290"/>
      <c r="U59" s="291"/>
      <c r="V59" s="291"/>
      <c r="W59" s="292"/>
      <c r="X59" s="293"/>
      <c r="Y59" s="294"/>
      <c r="Z59" s="294"/>
      <c r="AA59" s="299"/>
      <c r="AB59" s="288"/>
      <c r="AC59" s="289"/>
      <c r="AD59" s="289"/>
      <c r="AE59" s="289"/>
      <c r="AF59" s="300"/>
    </row>
    <row r="60" spans="1:37">
      <c r="A60" s="285"/>
      <c r="B60" s="286"/>
      <c r="C60" s="286"/>
      <c r="D60" s="286"/>
      <c r="E60" s="286"/>
      <c r="F60" s="287"/>
      <c r="G60" s="288"/>
      <c r="H60" s="289"/>
      <c r="I60" s="289"/>
      <c r="J60" s="105" t="s">
        <v>7</v>
      </c>
      <c r="K60" s="121"/>
      <c r="L60" s="105" t="s">
        <v>25</v>
      </c>
      <c r="M60" s="105" t="s">
        <v>42</v>
      </c>
      <c r="N60" s="289"/>
      <c r="O60" s="289"/>
      <c r="P60" s="289"/>
      <c r="Q60" s="105" t="s">
        <v>7</v>
      </c>
      <c r="R60" s="121"/>
      <c r="S60" s="106" t="s">
        <v>25</v>
      </c>
      <c r="T60" s="290"/>
      <c r="U60" s="291"/>
      <c r="V60" s="291"/>
      <c r="W60" s="292"/>
      <c r="X60" s="293"/>
      <c r="Y60" s="294"/>
      <c r="Z60" s="294"/>
      <c r="AA60" s="299"/>
      <c r="AB60" s="288"/>
      <c r="AC60" s="289"/>
      <c r="AD60" s="289"/>
      <c r="AE60" s="289"/>
      <c r="AF60" s="300"/>
    </row>
    <row r="61" spans="1:37">
      <c r="A61" s="285"/>
      <c r="B61" s="286"/>
      <c r="C61" s="286"/>
      <c r="D61" s="286"/>
      <c r="E61" s="286"/>
      <c r="F61" s="287"/>
      <c r="G61" s="288"/>
      <c r="H61" s="289"/>
      <c r="I61" s="289"/>
      <c r="J61" s="105" t="s">
        <v>7</v>
      </c>
      <c r="K61" s="121"/>
      <c r="L61" s="105" t="s">
        <v>25</v>
      </c>
      <c r="M61" s="105" t="s">
        <v>42</v>
      </c>
      <c r="N61" s="289"/>
      <c r="O61" s="289"/>
      <c r="P61" s="289"/>
      <c r="Q61" s="105" t="s">
        <v>7</v>
      </c>
      <c r="R61" s="121"/>
      <c r="S61" s="106" t="s">
        <v>25</v>
      </c>
      <c r="T61" s="290"/>
      <c r="U61" s="291"/>
      <c r="V61" s="291"/>
      <c r="W61" s="292"/>
      <c r="X61" s="293"/>
      <c r="Y61" s="294"/>
      <c r="Z61" s="294"/>
      <c r="AA61" s="299"/>
      <c r="AB61" s="288"/>
      <c r="AC61" s="289"/>
      <c r="AD61" s="289"/>
      <c r="AE61" s="289"/>
      <c r="AF61" s="300"/>
      <c r="AI61" s="107"/>
    </row>
    <row r="62" spans="1:37">
      <c r="A62" s="272" t="s">
        <v>54</v>
      </c>
      <c r="B62" s="273"/>
      <c r="C62" s="273"/>
      <c r="D62" s="273"/>
      <c r="E62" s="273"/>
      <c r="F62" s="273"/>
      <c r="G62" s="273"/>
      <c r="H62" s="273"/>
      <c r="I62" s="273"/>
      <c r="J62" s="273"/>
      <c r="K62" s="273"/>
      <c r="L62" s="273"/>
      <c r="M62" s="273"/>
      <c r="N62" s="273"/>
      <c r="O62" s="273"/>
      <c r="P62" s="273"/>
      <c r="Q62" s="273"/>
      <c r="R62" s="273"/>
      <c r="S62" s="274"/>
      <c r="T62" s="275">
        <f>SUM(T57:W61)</f>
        <v>0</v>
      </c>
      <c r="U62" s="275"/>
      <c r="V62" s="275"/>
      <c r="W62" s="275"/>
      <c r="X62" s="82"/>
      <c r="Y62" s="82"/>
      <c r="Z62" s="82"/>
      <c r="AA62" s="82"/>
      <c r="AB62" s="82"/>
      <c r="AC62" s="82"/>
      <c r="AD62" s="138"/>
      <c r="AE62" s="138"/>
      <c r="AF62" s="139"/>
      <c r="AI62" s="107"/>
    </row>
    <row r="63" spans="1:37">
      <c r="AI63" s="107"/>
    </row>
    <row r="64" spans="1:37">
      <c r="A64" s="4" t="s">
        <v>230</v>
      </c>
    </row>
    <row r="65" spans="1:32" s="11" customFormat="1" ht="16.5" customHeight="1">
      <c r="A65" s="276" t="s">
        <v>231</v>
      </c>
      <c r="B65" s="277"/>
      <c r="C65" s="277"/>
      <c r="D65" s="278"/>
      <c r="E65" s="279" t="s">
        <v>60</v>
      </c>
      <c r="F65" s="279"/>
      <c r="G65" s="279"/>
      <c r="H65" s="279" t="s">
        <v>61</v>
      </c>
      <c r="I65" s="279"/>
      <c r="J65" s="279"/>
      <c r="K65" s="280" t="s">
        <v>62</v>
      </c>
      <c r="L65" s="280"/>
      <c r="M65" s="280"/>
      <c r="N65" s="281" t="s">
        <v>63</v>
      </c>
      <c r="O65" s="281"/>
      <c r="P65" s="281"/>
      <c r="Q65" s="282" t="s">
        <v>64</v>
      </c>
      <c r="R65" s="283"/>
      <c r="S65" s="283"/>
      <c r="T65" s="283"/>
      <c r="U65" s="283"/>
      <c r="V65" s="283"/>
      <c r="W65" s="284"/>
      <c r="X65" s="264" t="s">
        <v>65</v>
      </c>
      <c r="Y65" s="264"/>
      <c r="Z65" s="264"/>
      <c r="AA65" s="264"/>
      <c r="AB65" s="264"/>
      <c r="AC65" s="264"/>
      <c r="AD65" s="264"/>
      <c r="AE65" s="264"/>
      <c r="AF65" s="264"/>
    </row>
    <row r="66" spans="1:32" s="11" customFormat="1" ht="16.5" customHeight="1">
      <c r="A66" s="412"/>
      <c r="B66" s="412"/>
      <c r="C66" s="412"/>
      <c r="D66" s="412"/>
      <c r="E66" s="403"/>
      <c r="F66" s="403"/>
      <c r="G66" s="267" t="s">
        <v>7</v>
      </c>
      <c r="H66" s="403"/>
      <c r="I66" s="403"/>
      <c r="J66" s="268" t="s">
        <v>8</v>
      </c>
      <c r="K66" s="404"/>
      <c r="L66" s="404"/>
      <c r="M66" s="270" t="s">
        <v>7</v>
      </c>
      <c r="N66" s="405"/>
      <c r="O66" s="405"/>
      <c r="P66" s="270" t="s">
        <v>8</v>
      </c>
      <c r="Q66" s="46" t="s">
        <v>66</v>
      </c>
      <c r="R66" s="409"/>
      <c r="S66" s="409"/>
      <c r="T66" s="409"/>
      <c r="U66" s="409"/>
      <c r="V66" s="409"/>
      <c r="W66" s="410"/>
      <c r="X66" s="411"/>
      <c r="Y66" s="411"/>
      <c r="Z66" s="411"/>
      <c r="AA66" s="411"/>
      <c r="AB66" s="411"/>
      <c r="AC66" s="411"/>
      <c r="AD66" s="411"/>
      <c r="AE66" s="411"/>
      <c r="AF66" s="411"/>
    </row>
    <row r="67" spans="1:32" s="11" customFormat="1" ht="16.5" customHeight="1">
      <c r="A67" s="412"/>
      <c r="B67" s="412"/>
      <c r="C67" s="412"/>
      <c r="D67" s="412"/>
      <c r="E67" s="403"/>
      <c r="F67" s="403"/>
      <c r="G67" s="267"/>
      <c r="H67" s="403"/>
      <c r="I67" s="403"/>
      <c r="J67" s="268"/>
      <c r="K67" s="404"/>
      <c r="L67" s="404"/>
      <c r="M67" s="270"/>
      <c r="N67" s="405"/>
      <c r="O67" s="405"/>
      <c r="P67" s="270"/>
      <c r="Q67" s="46" t="s">
        <v>67</v>
      </c>
      <c r="R67" s="409"/>
      <c r="S67" s="409"/>
      <c r="T67" s="409"/>
      <c r="U67" s="409"/>
      <c r="V67" s="409"/>
      <c r="W67" s="410"/>
      <c r="X67" s="411"/>
      <c r="Y67" s="411"/>
      <c r="Z67" s="411"/>
      <c r="AA67" s="411"/>
      <c r="AB67" s="411"/>
      <c r="AC67" s="411"/>
      <c r="AD67" s="411"/>
      <c r="AE67" s="411"/>
      <c r="AF67" s="411"/>
    </row>
    <row r="68" spans="1:32" s="11" customFormat="1" ht="16.5" customHeight="1">
      <c r="A68" s="412"/>
      <c r="B68" s="412"/>
      <c r="C68" s="412"/>
      <c r="D68" s="412"/>
      <c r="E68" s="403"/>
      <c r="F68" s="403"/>
      <c r="G68" s="267"/>
      <c r="H68" s="403"/>
      <c r="I68" s="403"/>
      <c r="J68" s="268"/>
      <c r="K68" s="404"/>
      <c r="L68" s="404"/>
      <c r="M68" s="270"/>
      <c r="N68" s="405"/>
      <c r="O68" s="405"/>
      <c r="P68" s="270"/>
      <c r="Q68" s="46" t="s">
        <v>68</v>
      </c>
      <c r="R68" s="409"/>
      <c r="S68" s="409"/>
      <c r="T68" s="409"/>
      <c r="U68" s="409"/>
      <c r="V68" s="409"/>
      <c r="W68" s="410"/>
      <c r="X68" s="411"/>
      <c r="Y68" s="411"/>
      <c r="Z68" s="411"/>
      <c r="AA68" s="411"/>
      <c r="AB68" s="411"/>
      <c r="AC68" s="411"/>
      <c r="AD68" s="411"/>
      <c r="AE68" s="411"/>
      <c r="AF68" s="411"/>
    </row>
    <row r="69" spans="1:32" s="11" customFormat="1" ht="12.75" customHeight="1">
      <c r="A69" s="261" t="s">
        <v>236</v>
      </c>
      <c r="B69" s="261"/>
      <c r="C69" s="261"/>
      <c r="D69" s="261"/>
      <c r="E69" s="261"/>
      <c r="F69" s="261"/>
      <c r="G69" s="261"/>
      <c r="H69" s="261"/>
      <c r="I69" s="261"/>
      <c r="J69" s="261"/>
      <c r="K69" s="261"/>
      <c r="L69" s="261"/>
      <c r="M69" s="261"/>
      <c r="N69" s="261"/>
      <c r="O69" s="261"/>
      <c r="P69" s="261"/>
      <c r="Q69" s="261"/>
      <c r="R69" s="261"/>
      <c r="S69" s="261"/>
      <c r="T69" s="261"/>
      <c r="U69" s="261"/>
      <c r="V69" s="261"/>
      <c r="W69" s="261"/>
      <c r="X69" s="261"/>
      <c r="Y69" s="261"/>
      <c r="Z69" s="261"/>
      <c r="AA69" s="261"/>
      <c r="AB69" s="261"/>
      <c r="AC69" s="261"/>
      <c r="AD69" s="261"/>
      <c r="AE69" s="261"/>
      <c r="AF69" s="261"/>
    </row>
    <row r="70" spans="1:32" s="11" customFormat="1" ht="12.75" customHeight="1">
      <c r="A70" s="262"/>
      <c r="B70" s="262"/>
      <c r="C70" s="262"/>
      <c r="D70" s="262"/>
      <c r="E70" s="262"/>
      <c r="F70" s="262"/>
      <c r="G70" s="262"/>
      <c r="H70" s="262"/>
      <c r="I70" s="262"/>
      <c r="J70" s="262"/>
      <c r="K70" s="262"/>
      <c r="L70" s="262"/>
      <c r="M70" s="262"/>
      <c r="N70" s="262"/>
      <c r="O70" s="262"/>
      <c r="P70" s="262"/>
      <c r="Q70" s="262"/>
      <c r="R70" s="262"/>
      <c r="S70" s="262"/>
      <c r="T70" s="262"/>
      <c r="U70" s="262"/>
      <c r="V70" s="262"/>
      <c r="W70" s="262"/>
      <c r="X70" s="262"/>
      <c r="Y70" s="262"/>
      <c r="Z70" s="262"/>
      <c r="AA70" s="262"/>
      <c r="AB70" s="262"/>
      <c r="AC70" s="262"/>
      <c r="AD70" s="262"/>
      <c r="AE70" s="262"/>
      <c r="AF70" s="262"/>
    </row>
    <row r="71" spans="1:32" s="11" customFormat="1" ht="12.75" customHeight="1">
      <c r="A71" s="263"/>
      <c r="B71" s="263"/>
      <c r="C71" s="263"/>
      <c r="D71" s="263"/>
      <c r="E71" s="263"/>
      <c r="F71" s="263"/>
      <c r="G71" s="263"/>
      <c r="H71" s="263"/>
      <c r="I71" s="263"/>
      <c r="J71" s="263"/>
      <c r="K71" s="263"/>
      <c r="L71" s="263"/>
      <c r="M71" s="263"/>
      <c r="N71" s="263"/>
      <c r="O71" s="263"/>
      <c r="P71" s="263"/>
      <c r="Q71" s="263"/>
      <c r="R71" s="263"/>
      <c r="S71" s="263"/>
      <c r="T71" s="263"/>
      <c r="U71" s="263"/>
      <c r="V71" s="263"/>
      <c r="W71" s="263"/>
      <c r="X71" s="263"/>
      <c r="Y71" s="263"/>
      <c r="Z71" s="263"/>
      <c r="AA71" s="263"/>
      <c r="AB71" s="263"/>
      <c r="AC71" s="263"/>
      <c r="AD71" s="263"/>
      <c r="AE71" s="263"/>
      <c r="AF71" s="263"/>
    </row>
    <row r="72" spans="1:32" s="11" customFormat="1" ht="12.75" customHeight="1">
      <c r="A72" s="140"/>
      <c r="B72" s="140"/>
      <c r="C72" s="140"/>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c r="AC72" s="140"/>
      <c r="AD72" s="140"/>
      <c r="AE72" s="140"/>
      <c r="AF72" s="140"/>
    </row>
    <row r="73" spans="1:32">
      <c r="A73" s="124" t="s">
        <v>217</v>
      </c>
      <c r="B73" s="41"/>
      <c r="C73" s="41"/>
      <c r="D73" s="41"/>
      <c r="E73" s="42"/>
      <c r="F73" s="42"/>
      <c r="G73" s="41"/>
      <c r="H73" s="41"/>
      <c r="I73" s="41" t="s">
        <v>238</v>
      </c>
      <c r="J73" s="41"/>
      <c r="K73" s="41"/>
      <c r="L73" s="41"/>
      <c r="M73" s="41"/>
      <c r="N73" s="42"/>
      <c r="O73" s="42"/>
      <c r="P73" s="42"/>
      <c r="Q73" s="41"/>
      <c r="R73" s="41"/>
      <c r="S73" s="41"/>
      <c r="T73" s="41"/>
      <c r="U73" s="41"/>
      <c r="V73" s="41"/>
      <c r="W73" s="41"/>
      <c r="X73" s="42"/>
      <c r="Y73" s="42"/>
      <c r="Z73" s="42"/>
    </row>
    <row r="74" spans="1:32" ht="12.75" thickBot="1">
      <c r="A74" s="50" t="s">
        <v>55</v>
      </c>
      <c r="B74" s="50"/>
      <c r="C74" s="50"/>
      <c r="D74" s="239"/>
      <c r="E74" s="240"/>
      <c r="F74" s="240"/>
      <c r="G74" s="105" t="s">
        <v>7</v>
      </c>
      <c r="H74" s="34"/>
      <c r="I74" s="105" t="s">
        <v>25</v>
      </c>
      <c r="J74" s="34"/>
      <c r="K74" s="106" t="s">
        <v>9</v>
      </c>
      <c r="L74" s="41"/>
      <c r="M74" s="41"/>
      <c r="N74" s="42"/>
      <c r="O74" s="42"/>
      <c r="P74" s="42"/>
      <c r="Q74" s="41"/>
      <c r="R74" s="41"/>
      <c r="S74" s="41"/>
      <c r="T74" s="41"/>
      <c r="U74" s="41"/>
      <c r="V74" s="41"/>
      <c r="W74" s="41"/>
      <c r="X74" s="42"/>
      <c r="Y74" s="42"/>
      <c r="Z74" s="42"/>
    </row>
    <row r="75" spans="1:32" ht="12.75" thickBot="1">
      <c r="A75" s="51" t="s">
        <v>53</v>
      </c>
      <c r="B75" s="51"/>
      <c r="C75" s="51"/>
      <c r="D75" s="51"/>
      <c r="E75" s="51"/>
      <c r="F75" s="51"/>
      <c r="G75" s="51"/>
      <c r="H75" s="51"/>
      <c r="I75" s="51"/>
      <c r="J75" s="51"/>
      <c r="K75" s="212">
        <f>E51</f>
        <v>0</v>
      </c>
      <c r="L75" s="213"/>
      <c r="M75" s="241"/>
      <c r="N75" s="242"/>
      <c r="O75" s="242"/>
      <c r="P75" s="242"/>
      <c r="Q75" s="242"/>
      <c r="R75" s="242"/>
      <c r="S75" s="243"/>
      <c r="T75" s="41"/>
      <c r="U75" s="41"/>
      <c r="V75" s="41"/>
      <c r="W75" s="41"/>
      <c r="X75" s="42"/>
      <c r="Y75" s="42"/>
      <c r="Z75" s="42"/>
    </row>
    <row r="76" spans="1:32">
      <c r="A76" s="41"/>
      <c r="B76" s="41"/>
      <c r="C76" s="41"/>
      <c r="D76" s="41"/>
      <c r="E76" s="42"/>
      <c r="F76" s="42"/>
      <c r="G76" s="41"/>
      <c r="H76" s="41"/>
      <c r="I76" s="41"/>
      <c r="J76" s="41"/>
      <c r="K76" s="41"/>
      <c r="L76" s="41"/>
      <c r="M76" s="41"/>
      <c r="N76" s="42"/>
      <c r="O76" s="42"/>
      <c r="P76" s="42"/>
      <c r="Q76" s="41"/>
      <c r="R76" s="41"/>
      <c r="S76" s="41"/>
      <c r="T76" s="41"/>
      <c r="U76" s="41"/>
      <c r="V76" s="41"/>
      <c r="W76" s="41"/>
      <c r="X76" s="42"/>
      <c r="Y76" s="42"/>
      <c r="Z76" s="42"/>
      <c r="AA76" s="41"/>
      <c r="AB76" s="41"/>
      <c r="AC76" s="41"/>
      <c r="AD76" s="41"/>
      <c r="AE76" s="41"/>
      <c r="AF76" s="41"/>
    </row>
    <row r="77" spans="1:32">
      <c r="A77" s="124" t="s">
        <v>218</v>
      </c>
      <c r="B77" s="41"/>
      <c r="C77" s="41"/>
      <c r="D77" s="41"/>
      <c r="E77" s="42"/>
      <c r="F77" s="42"/>
      <c r="G77" s="41"/>
      <c r="H77" s="41"/>
      <c r="I77" s="41" t="s">
        <v>237</v>
      </c>
      <c r="J77" s="41"/>
      <c r="K77" s="41"/>
      <c r="L77" s="41"/>
      <c r="M77" s="41"/>
      <c r="N77" s="42"/>
      <c r="O77" s="42"/>
      <c r="P77" s="42"/>
      <c r="Q77" s="41"/>
      <c r="R77" s="41"/>
      <c r="S77" s="41"/>
      <c r="T77" s="41"/>
      <c r="U77" s="41"/>
      <c r="V77" s="41"/>
      <c r="W77" s="41"/>
      <c r="X77" s="42"/>
      <c r="Y77" s="42"/>
      <c r="Z77" s="42"/>
    </row>
    <row r="78" spans="1:32" ht="12.75" thickBot="1">
      <c r="A78" s="50" t="s">
        <v>55</v>
      </c>
      <c r="B78" s="50"/>
      <c r="C78" s="50"/>
      <c r="D78" s="239"/>
      <c r="E78" s="240"/>
      <c r="F78" s="240"/>
      <c r="G78" s="105" t="s">
        <v>7</v>
      </c>
      <c r="H78" s="34"/>
      <c r="I78" s="105" t="s">
        <v>25</v>
      </c>
      <c r="J78" s="34"/>
      <c r="K78" s="106" t="s">
        <v>9</v>
      </c>
      <c r="L78" s="41"/>
      <c r="M78" s="41"/>
      <c r="N78" s="42"/>
      <c r="O78" s="42"/>
      <c r="P78" s="42"/>
      <c r="Q78" s="41"/>
      <c r="R78" s="41"/>
      <c r="S78" s="41"/>
      <c r="T78" s="41"/>
      <c r="U78" s="41"/>
      <c r="V78" s="41"/>
      <c r="W78" s="41"/>
      <c r="X78" s="42"/>
      <c r="Y78" s="42"/>
      <c r="Z78" s="42"/>
    </row>
    <row r="79" spans="1:32" ht="12.75" thickBot="1">
      <c r="A79" s="51" t="s">
        <v>53</v>
      </c>
      <c r="B79" s="51"/>
      <c r="C79" s="51"/>
      <c r="D79" s="51"/>
      <c r="E79" s="51"/>
      <c r="F79" s="51"/>
      <c r="G79" s="51"/>
      <c r="H79" s="51"/>
      <c r="I79" s="51"/>
      <c r="J79" s="51"/>
      <c r="K79" s="255">
        <f>E51</f>
        <v>0</v>
      </c>
      <c r="L79" s="256"/>
      <c r="M79" s="241"/>
      <c r="N79" s="242"/>
      <c r="O79" s="242"/>
      <c r="P79" s="242"/>
      <c r="Q79" s="242"/>
      <c r="R79" s="242"/>
      <c r="S79" s="257"/>
      <c r="T79" s="413"/>
      <c r="U79" s="414"/>
      <c r="V79" s="414"/>
      <c r="W79" s="41"/>
      <c r="X79" s="42"/>
      <c r="Y79" s="42"/>
      <c r="Z79" s="42"/>
    </row>
    <row r="80" spans="1:32" ht="12.75" thickBot="1">
      <c r="A80" s="51" t="s">
        <v>219</v>
      </c>
      <c r="B80" s="51"/>
      <c r="C80" s="51"/>
      <c r="D80" s="51"/>
      <c r="E80" s="51"/>
      <c r="F80" s="51"/>
      <c r="G80" s="51"/>
      <c r="H80" s="51"/>
      <c r="I80" s="51"/>
      <c r="J80" s="51"/>
      <c r="K80" s="212">
        <f>E51</f>
        <v>0</v>
      </c>
      <c r="L80" s="213"/>
      <c r="M80" s="246" t="str">
        <f>IF(M75="","",IF(M79="","",M79-M75))</f>
        <v/>
      </c>
      <c r="N80" s="247"/>
      <c r="O80" s="247"/>
      <c r="P80" s="247"/>
      <c r="Q80" s="247"/>
      <c r="R80" s="247"/>
      <c r="S80" s="248"/>
      <c r="T80" s="249" t="str">
        <f>IF(M80="","",IF(M75&gt;M79,"減額",(IF(M75&lt;M79,"増額","確定"))))</f>
        <v/>
      </c>
      <c r="U80" s="250"/>
      <c r="V80" s="251"/>
      <c r="W80" s="59"/>
      <c r="X80" s="59"/>
      <c r="Y80" s="59"/>
      <c r="Z80" s="58"/>
    </row>
    <row r="81" spans="1:32">
      <c r="A81" s="252" t="s">
        <v>70</v>
      </c>
      <c r="B81" s="253"/>
      <c r="C81" s="253"/>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c r="AF81" s="254"/>
    </row>
    <row r="82" spans="1:32">
      <c r="A82" s="394"/>
      <c r="B82" s="172"/>
      <c r="C82" s="172"/>
      <c r="D82" s="172"/>
      <c r="E82" s="172"/>
      <c r="F82" s="172"/>
      <c r="G82" s="172"/>
      <c r="H82" s="172"/>
      <c r="I82" s="172"/>
      <c r="J82" s="172"/>
      <c r="K82" s="172"/>
      <c r="L82" s="172"/>
      <c r="M82" s="172"/>
      <c r="N82" s="172"/>
      <c r="O82" s="172"/>
      <c r="P82" s="172"/>
      <c r="Q82" s="172"/>
      <c r="R82" s="172"/>
      <c r="S82" s="172"/>
      <c r="T82" s="172"/>
      <c r="U82" s="172"/>
      <c r="V82" s="172"/>
      <c r="W82" s="172"/>
      <c r="X82" s="172"/>
      <c r="Y82" s="172"/>
      <c r="Z82" s="172"/>
      <c r="AA82" s="172"/>
      <c r="AB82" s="172"/>
      <c r="AC82" s="172"/>
      <c r="AD82" s="172"/>
      <c r="AE82" s="172"/>
      <c r="AF82" s="415"/>
    </row>
    <row r="83" spans="1:32">
      <c r="A83" s="397"/>
      <c r="B83" s="173"/>
      <c r="C83" s="173"/>
      <c r="D83" s="173"/>
      <c r="E83" s="173"/>
      <c r="F83" s="173"/>
      <c r="G83" s="173"/>
      <c r="H83" s="173"/>
      <c r="I83" s="173"/>
      <c r="J83" s="173"/>
      <c r="K83" s="173"/>
      <c r="L83" s="173"/>
      <c r="M83" s="173"/>
      <c r="N83" s="173"/>
      <c r="O83" s="173"/>
      <c r="P83" s="173"/>
      <c r="Q83" s="173"/>
      <c r="R83" s="173"/>
      <c r="S83" s="173"/>
      <c r="T83" s="173"/>
      <c r="U83" s="173"/>
      <c r="V83" s="173"/>
      <c r="W83" s="173"/>
      <c r="X83" s="173"/>
      <c r="Y83" s="173"/>
      <c r="Z83" s="173"/>
      <c r="AA83" s="173"/>
      <c r="AB83" s="173"/>
      <c r="AC83" s="173"/>
      <c r="AD83" s="173"/>
      <c r="AE83" s="173"/>
      <c r="AF83" s="416"/>
    </row>
    <row r="84" spans="1:32" s="133" customFormat="1">
      <c r="A84" s="417"/>
      <c r="B84" s="418"/>
      <c r="C84" s="418"/>
      <c r="D84" s="418"/>
      <c r="E84" s="418"/>
      <c r="F84" s="418"/>
      <c r="G84" s="418"/>
      <c r="H84" s="418"/>
      <c r="I84" s="418"/>
      <c r="J84" s="418"/>
      <c r="K84" s="418"/>
      <c r="L84" s="418"/>
      <c r="M84" s="418"/>
      <c r="N84" s="418"/>
      <c r="O84" s="418"/>
      <c r="P84" s="418"/>
      <c r="Q84" s="418"/>
      <c r="R84" s="418"/>
      <c r="S84" s="418"/>
      <c r="T84" s="418"/>
      <c r="U84" s="418"/>
      <c r="V84" s="418"/>
      <c r="W84" s="418"/>
      <c r="X84" s="418"/>
      <c r="Y84" s="418"/>
      <c r="Z84" s="418"/>
      <c r="AA84" s="418"/>
      <c r="AB84" s="418"/>
      <c r="AC84" s="418"/>
      <c r="AD84" s="418"/>
      <c r="AE84" s="418"/>
      <c r="AF84" s="419"/>
    </row>
    <row r="85" spans="1:32" s="133" customFormat="1">
      <c r="A85" s="134"/>
      <c r="B85" s="134"/>
      <c r="C85" s="134"/>
      <c r="D85" s="134"/>
      <c r="E85" s="134"/>
      <c r="F85" s="134"/>
      <c r="G85" s="134"/>
      <c r="H85" s="134"/>
      <c r="I85" s="134"/>
      <c r="J85" s="134"/>
      <c r="K85" s="134"/>
      <c r="L85" s="134"/>
      <c r="M85" s="134"/>
      <c r="N85" s="134"/>
      <c r="O85" s="134"/>
      <c r="P85" s="134"/>
      <c r="Q85" s="134"/>
      <c r="R85" s="134"/>
      <c r="S85" s="134"/>
      <c r="T85" s="134"/>
      <c r="U85" s="134"/>
      <c r="V85" s="134"/>
      <c r="W85" s="134"/>
      <c r="X85" s="134"/>
      <c r="Y85" s="134"/>
      <c r="Z85" s="134"/>
      <c r="AA85" s="134"/>
      <c r="AB85" s="134"/>
      <c r="AC85" s="134"/>
      <c r="AD85" s="134"/>
      <c r="AE85" s="134"/>
      <c r="AF85" s="134"/>
    </row>
    <row r="86" spans="1:32">
      <c r="A86" s="124" t="s">
        <v>220</v>
      </c>
      <c r="B86" s="41"/>
      <c r="C86" s="41"/>
      <c r="D86" s="41"/>
      <c r="E86" s="42"/>
      <c r="F86" s="42"/>
      <c r="G86" s="41"/>
      <c r="H86" s="41"/>
      <c r="I86" s="41"/>
      <c r="J86" s="41"/>
      <c r="K86" s="41"/>
      <c r="L86" s="41"/>
      <c r="M86" s="41"/>
      <c r="N86" s="42"/>
      <c r="O86" s="42"/>
      <c r="P86" s="42"/>
      <c r="Q86" s="41"/>
      <c r="R86" s="41"/>
      <c r="S86" s="41"/>
      <c r="T86" s="41"/>
      <c r="U86" s="41"/>
      <c r="V86" s="41"/>
      <c r="W86" s="41"/>
      <c r="X86" s="42"/>
      <c r="Y86" s="42"/>
      <c r="Z86" s="42"/>
    </row>
    <row r="87" spans="1:32">
      <c r="A87" s="50" t="s">
        <v>55</v>
      </c>
      <c r="B87" s="50"/>
      <c r="C87" s="50"/>
      <c r="D87" s="239"/>
      <c r="E87" s="240"/>
      <c r="F87" s="240"/>
      <c r="G87" s="105" t="s">
        <v>7</v>
      </c>
      <c r="H87" s="34"/>
      <c r="I87" s="105" t="s">
        <v>25</v>
      </c>
      <c r="J87" s="34"/>
      <c r="K87" s="106" t="s">
        <v>9</v>
      </c>
      <c r="L87" s="41"/>
      <c r="M87" s="41"/>
      <c r="N87" s="42"/>
      <c r="O87" s="42"/>
      <c r="P87" s="42"/>
      <c r="Q87" s="41"/>
      <c r="R87" s="41"/>
      <c r="S87" s="41"/>
      <c r="T87" s="41"/>
      <c r="U87" s="41"/>
      <c r="V87" s="41"/>
      <c r="W87" s="41"/>
      <c r="X87" s="42"/>
      <c r="Y87" s="42"/>
      <c r="Z87" s="42"/>
    </row>
    <row r="88" spans="1:32">
      <c r="A88" s="50" t="s">
        <v>222</v>
      </c>
      <c r="B88" s="50"/>
      <c r="C88" s="50"/>
      <c r="D88" s="135"/>
      <c r="E88" s="135"/>
      <c r="F88" s="135"/>
      <c r="G88" s="50"/>
      <c r="H88" s="136"/>
      <c r="I88" s="50"/>
      <c r="J88" s="123"/>
      <c r="K88" s="50" t="s">
        <v>223</v>
      </c>
      <c r="L88" s="50"/>
      <c r="M88" s="50"/>
      <c r="N88" s="57"/>
      <c r="O88" s="42"/>
      <c r="P88" s="42"/>
      <c r="Q88" s="41"/>
      <c r="R88" s="41"/>
      <c r="S88" s="41"/>
      <c r="T88" s="41"/>
      <c r="U88" s="41"/>
      <c r="V88" s="41"/>
      <c r="W88" s="41"/>
      <c r="X88" s="42"/>
      <c r="Y88" s="42"/>
      <c r="Z88" s="42"/>
    </row>
    <row r="89" spans="1:32" ht="12.75" thickBot="1">
      <c r="A89" s="50" t="s">
        <v>224</v>
      </c>
      <c r="B89" s="50"/>
      <c r="C89" s="50"/>
      <c r="D89" s="50"/>
      <c r="E89" s="135"/>
      <c r="F89" s="239"/>
      <c r="G89" s="240"/>
      <c r="H89" s="240"/>
      <c r="I89" s="105" t="s">
        <v>7</v>
      </c>
      <c r="J89" s="34"/>
      <c r="K89" s="105" t="s">
        <v>25</v>
      </c>
      <c r="L89" s="34"/>
      <c r="M89" s="106" t="s">
        <v>9</v>
      </c>
      <c r="N89" s="41"/>
      <c r="O89" s="42"/>
      <c r="P89" s="42"/>
      <c r="Q89" s="41"/>
      <c r="R89" s="41"/>
      <c r="S89" s="41"/>
      <c r="T89" s="41"/>
      <c r="U89" s="41"/>
      <c r="V89" s="41"/>
      <c r="W89" s="41"/>
      <c r="X89" s="42"/>
      <c r="Y89" s="42"/>
      <c r="Z89" s="42"/>
    </row>
    <row r="90" spans="1:32" ht="12.75" thickBot="1">
      <c r="A90" s="51" t="s">
        <v>53</v>
      </c>
      <c r="B90" s="51"/>
      <c r="C90" s="51"/>
      <c r="D90" s="51"/>
      <c r="E90" s="51"/>
      <c r="F90" s="51"/>
      <c r="G90" s="51"/>
      <c r="H90" s="51"/>
      <c r="I90" s="51"/>
      <c r="J90" s="51"/>
      <c r="K90" s="212">
        <f>E51</f>
        <v>0</v>
      </c>
      <c r="L90" s="213"/>
      <c r="M90" s="241"/>
      <c r="N90" s="242"/>
      <c r="O90" s="242"/>
      <c r="P90" s="242"/>
      <c r="Q90" s="242"/>
      <c r="R90" s="242"/>
      <c r="S90" s="243"/>
      <c r="T90" s="413"/>
      <c r="U90" s="414"/>
      <c r="V90" s="414"/>
      <c r="W90" s="41"/>
      <c r="X90" s="42"/>
      <c r="Y90" s="42"/>
      <c r="Z90" s="43"/>
    </row>
    <row r="91" spans="1:32" ht="12.75" thickBot="1">
      <c r="A91" s="51" t="s">
        <v>221</v>
      </c>
      <c r="B91" s="51"/>
      <c r="C91" s="51"/>
      <c r="D91" s="51"/>
      <c r="E91" s="51"/>
      <c r="F91" s="51"/>
      <c r="G91" s="51"/>
      <c r="H91" s="51"/>
      <c r="I91" s="51"/>
      <c r="J91" s="51"/>
      <c r="K91" s="212">
        <f>E51</f>
        <v>0</v>
      </c>
      <c r="L91" s="213"/>
      <c r="M91" s="246" t="str">
        <f>IF(M90="","",M90-M79)</f>
        <v/>
      </c>
      <c r="N91" s="247"/>
      <c r="O91" s="247"/>
      <c r="P91" s="247"/>
      <c r="Q91" s="247"/>
      <c r="R91" s="247"/>
      <c r="S91" s="248"/>
      <c r="T91" s="249" t="str">
        <f>IF(M90="","",IF(M79&gt;M90,"減額",(IF(M79&lt;M90,"増額",""))))</f>
        <v/>
      </c>
      <c r="U91" s="250"/>
      <c r="V91" s="251"/>
      <c r="W91" s="59"/>
      <c r="X91" s="59"/>
      <c r="Y91" s="59"/>
      <c r="Z91" s="58"/>
    </row>
    <row r="92" spans="1:32">
      <c r="A92" s="226" t="s">
        <v>73</v>
      </c>
      <c r="B92" s="226"/>
      <c r="C92" s="226"/>
      <c r="D92" s="226"/>
      <c r="E92" s="226"/>
      <c r="F92" s="226"/>
      <c r="G92" s="226"/>
      <c r="H92" s="226"/>
      <c r="I92" s="226"/>
      <c r="J92" s="226"/>
      <c r="K92" s="226"/>
      <c r="L92" s="226"/>
      <c r="M92" s="226"/>
      <c r="N92" s="226"/>
      <c r="O92" s="226"/>
      <c r="P92" s="226"/>
      <c r="Q92" s="226"/>
      <c r="R92" s="226"/>
      <c r="S92" s="226"/>
      <c r="T92" s="226"/>
      <c r="U92" s="226"/>
      <c r="V92" s="226"/>
      <c r="W92" s="226"/>
      <c r="X92" s="226"/>
      <c r="Y92" s="226"/>
      <c r="Z92" s="226"/>
      <c r="AA92" s="226"/>
      <c r="AB92" s="226"/>
      <c r="AC92" s="226"/>
      <c r="AD92" s="226"/>
      <c r="AE92" s="226"/>
      <c r="AF92" s="226"/>
    </row>
    <row r="93" spans="1:32">
      <c r="A93" s="394"/>
      <c r="B93" s="395"/>
      <c r="C93" s="395"/>
      <c r="D93" s="395"/>
      <c r="E93" s="395"/>
      <c r="F93" s="395"/>
      <c r="G93" s="395"/>
      <c r="H93" s="395"/>
      <c r="I93" s="395"/>
      <c r="J93" s="395"/>
      <c r="K93" s="395"/>
      <c r="L93" s="395"/>
      <c r="M93" s="395"/>
      <c r="N93" s="395"/>
      <c r="O93" s="395"/>
      <c r="P93" s="395"/>
      <c r="Q93" s="395"/>
      <c r="R93" s="395"/>
      <c r="S93" s="395"/>
      <c r="T93" s="395"/>
      <c r="U93" s="395"/>
      <c r="V93" s="395"/>
      <c r="W93" s="395"/>
      <c r="X93" s="395"/>
      <c r="Y93" s="395"/>
      <c r="Z93" s="395"/>
      <c r="AA93" s="395"/>
      <c r="AB93" s="395"/>
      <c r="AC93" s="395"/>
      <c r="AD93" s="395"/>
      <c r="AE93" s="395"/>
      <c r="AF93" s="396"/>
    </row>
    <row r="94" spans="1:32">
      <c r="A94" s="397"/>
      <c r="B94" s="398"/>
      <c r="C94" s="398"/>
      <c r="D94" s="398"/>
      <c r="E94" s="398"/>
      <c r="F94" s="398"/>
      <c r="G94" s="398"/>
      <c r="H94" s="398"/>
      <c r="I94" s="398"/>
      <c r="J94" s="398"/>
      <c r="K94" s="398"/>
      <c r="L94" s="398"/>
      <c r="M94" s="398"/>
      <c r="N94" s="398"/>
      <c r="O94" s="398"/>
      <c r="P94" s="398"/>
      <c r="Q94" s="398"/>
      <c r="R94" s="398"/>
      <c r="S94" s="398"/>
      <c r="T94" s="398"/>
      <c r="U94" s="398"/>
      <c r="V94" s="398"/>
      <c r="W94" s="398"/>
      <c r="X94" s="398"/>
      <c r="Y94" s="398"/>
      <c r="Z94" s="398"/>
      <c r="AA94" s="398"/>
      <c r="AB94" s="398"/>
      <c r="AC94" s="398"/>
      <c r="AD94" s="398"/>
      <c r="AE94" s="398"/>
      <c r="AF94" s="399"/>
    </row>
    <row r="95" spans="1:32">
      <c r="A95" s="400"/>
      <c r="B95" s="401"/>
      <c r="C95" s="401"/>
      <c r="D95" s="401"/>
      <c r="E95" s="401"/>
      <c r="F95" s="401"/>
      <c r="G95" s="401"/>
      <c r="H95" s="401"/>
      <c r="I95" s="401"/>
      <c r="J95" s="401"/>
      <c r="K95" s="401"/>
      <c r="L95" s="401"/>
      <c r="M95" s="401"/>
      <c r="N95" s="401"/>
      <c r="O95" s="401"/>
      <c r="P95" s="401"/>
      <c r="Q95" s="401"/>
      <c r="R95" s="401"/>
      <c r="S95" s="401"/>
      <c r="T95" s="401"/>
      <c r="U95" s="401"/>
      <c r="V95" s="401"/>
      <c r="W95" s="401"/>
      <c r="X95" s="401"/>
      <c r="Y95" s="401"/>
      <c r="Z95" s="401"/>
      <c r="AA95" s="401"/>
      <c r="AB95" s="401"/>
      <c r="AC95" s="401"/>
      <c r="AD95" s="401"/>
      <c r="AE95" s="401"/>
      <c r="AF95" s="402"/>
    </row>
    <row r="96" spans="1:32" s="81" customFormat="1" ht="15.75" customHeight="1">
      <c r="A96" s="76"/>
      <c r="B96" s="77"/>
      <c r="C96" s="77"/>
      <c r="D96" s="77"/>
      <c r="E96" s="77"/>
      <c r="F96" s="77"/>
      <c r="G96" s="77"/>
      <c r="H96" s="77"/>
      <c r="I96" s="77"/>
      <c r="J96" s="77"/>
      <c r="K96" s="77"/>
      <c r="L96" s="77"/>
      <c r="M96" s="78"/>
      <c r="N96" s="78"/>
      <c r="O96" s="78"/>
      <c r="P96" s="78"/>
      <c r="Q96" s="78"/>
      <c r="R96" s="78"/>
      <c r="S96" s="78"/>
      <c r="T96" s="77"/>
      <c r="U96" s="79"/>
      <c r="V96" s="77"/>
      <c r="W96" s="77"/>
      <c r="X96" s="77"/>
      <c r="Y96" s="77"/>
      <c r="Z96" s="77"/>
      <c r="AA96" s="80"/>
      <c r="AB96" s="80"/>
      <c r="AC96" s="80"/>
      <c r="AD96" s="80"/>
      <c r="AE96" s="80"/>
      <c r="AF96" s="80"/>
    </row>
    <row r="97" spans="1:33" s="74" customFormat="1" ht="23.25" customHeight="1">
      <c r="A97" s="73" t="s">
        <v>256</v>
      </c>
      <c r="B97" s="73"/>
      <c r="C97" s="73"/>
      <c r="D97" s="73"/>
      <c r="E97" s="73"/>
      <c r="F97" s="73"/>
      <c r="G97" s="73"/>
      <c r="H97" s="73"/>
      <c r="I97" s="73"/>
      <c r="J97" s="73"/>
      <c r="K97" s="73"/>
      <c r="L97" s="73"/>
      <c r="M97" s="73"/>
      <c r="N97" s="73"/>
      <c r="O97" s="73"/>
      <c r="P97" s="73"/>
      <c r="Q97" s="73"/>
      <c r="R97" s="73"/>
      <c r="S97" s="73"/>
      <c r="T97" s="73"/>
      <c r="U97" s="73"/>
      <c r="V97" s="73"/>
      <c r="W97" s="73"/>
      <c r="X97" s="73"/>
      <c r="Y97" s="73"/>
      <c r="Z97" s="73"/>
      <c r="AA97" s="73"/>
      <c r="AB97" s="73"/>
      <c r="AC97" s="73"/>
      <c r="AD97" s="73"/>
      <c r="AE97" s="73"/>
      <c r="AF97" s="73"/>
    </row>
    <row r="98" spans="1:33" ht="12.75" thickBot="1"/>
    <row r="99" spans="1:33" ht="12.75" thickBot="1">
      <c r="A99" s="51" t="s">
        <v>81</v>
      </c>
      <c r="B99" s="51"/>
      <c r="C99" s="51"/>
      <c r="D99" s="51"/>
      <c r="E99" s="51"/>
      <c r="F99" s="51"/>
      <c r="G99" s="51"/>
      <c r="H99" s="51"/>
      <c r="I99" s="51"/>
      <c r="J99" s="51" t="s">
        <v>77</v>
      </c>
      <c r="K99" s="212">
        <f>E51</f>
        <v>0</v>
      </c>
      <c r="L99" s="213"/>
      <c r="M99" s="236">
        <f>IF(M90&lt;&gt;"",M90,IF(M79&lt;&gt;"",M79,M75))</f>
        <v>0</v>
      </c>
      <c r="N99" s="237"/>
      <c r="O99" s="237"/>
      <c r="P99" s="237"/>
      <c r="Q99" s="237"/>
      <c r="R99" s="237"/>
      <c r="S99" s="238"/>
      <c r="T99" s="52" t="str">
        <f>IF(M90&lt;&gt;"","　３－３.授業料確定後の金額変更",IF(M79&lt;&gt;"","　３－２.授業料確定申請","　３－１.授業料概算申請"))</f>
        <v>　３－１.授業料概算申請</v>
      </c>
      <c r="U99" s="52"/>
      <c r="V99" s="53"/>
      <c r="W99" s="53"/>
      <c r="X99" s="53"/>
      <c r="Y99" s="53"/>
      <c r="Z99" s="52"/>
      <c r="AA99" s="52"/>
      <c r="AB99" s="52"/>
      <c r="AC99" s="52"/>
      <c r="AD99" s="52"/>
      <c r="AE99" s="52"/>
      <c r="AF99" s="52"/>
      <c r="AG99" s="49"/>
    </row>
    <row r="100" spans="1:33">
      <c r="A100" s="83" t="s">
        <v>74</v>
      </c>
      <c r="B100" s="51"/>
      <c r="C100" s="51"/>
      <c r="D100" s="51"/>
      <c r="E100" s="51"/>
      <c r="F100" s="51"/>
      <c r="G100" s="51"/>
      <c r="H100" s="51"/>
      <c r="I100" s="51"/>
      <c r="J100" s="51" t="s">
        <v>78</v>
      </c>
      <c r="K100" s="212">
        <f>E51</f>
        <v>0</v>
      </c>
      <c r="L100" s="213"/>
      <c r="M100" s="214" t="e">
        <f>ROUND(M99/O47*O48,2)</f>
        <v>#VALUE!</v>
      </c>
      <c r="N100" s="215"/>
      <c r="O100" s="215"/>
      <c r="P100" s="215"/>
      <c r="Q100" s="215"/>
      <c r="R100" s="215"/>
      <c r="S100" s="216"/>
      <c r="T100" s="52" t="str">
        <f>"=Ａ/"&amp;O47&amp;"か月（総月数）*"&amp;O48&amp;"か月（2021年度対象月数）"</f>
        <v>=Ａ/か月（総月数）*か月（2021年度対象月数）</v>
      </c>
      <c r="U100" s="52"/>
      <c r="V100" s="53"/>
      <c r="W100" s="53"/>
      <c r="X100" s="53"/>
      <c r="Y100" s="53"/>
      <c r="Z100" s="52"/>
      <c r="AA100" s="52"/>
      <c r="AB100" s="52"/>
      <c r="AC100" s="52"/>
      <c r="AD100" s="52"/>
      <c r="AE100" s="52"/>
      <c r="AF100" s="52"/>
      <c r="AG100" s="49"/>
    </row>
    <row r="101" spans="1:33">
      <c r="A101" s="83" t="s">
        <v>75</v>
      </c>
      <c r="B101" s="51"/>
      <c r="C101" s="51"/>
      <c r="D101" s="51"/>
      <c r="E101" s="51"/>
      <c r="F101" s="51"/>
      <c r="G101" s="51"/>
      <c r="H101" s="51"/>
      <c r="I101" s="51"/>
      <c r="J101" s="51" t="s">
        <v>79</v>
      </c>
      <c r="K101" s="212">
        <f>E51</f>
        <v>0</v>
      </c>
      <c r="L101" s="213"/>
      <c r="M101" s="214" t="e">
        <f>ROUND(M99/O47*O49,2)</f>
        <v>#VALUE!</v>
      </c>
      <c r="N101" s="215"/>
      <c r="O101" s="215"/>
      <c r="P101" s="215"/>
      <c r="Q101" s="215"/>
      <c r="R101" s="215"/>
      <c r="S101" s="216"/>
      <c r="T101" s="52" t="str">
        <f>"=Ａ/"&amp;O47&amp;"か月*"&amp;O49&amp;"か月"</f>
        <v>=Ａ/か月*か月</v>
      </c>
      <c r="U101" s="53"/>
      <c r="V101" s="53"/>
      <c r="W101" s="53"/>
      <c r="X101" s="53"/>
      <c r="Y101" s="53"/>
      <c r="Z101" s="54"/>
      <c r="AA101" s="217" t="s">
        <v>76</v>
      </c>
      <c r="AB101" s="217"/>
      <c r="AC101" s="217"/>
      <c r="AD101" s="217"/>
      <c r="AE101" s="217"/>
      <c r="AF101" s="217"/>
      <c r="AG101" s="49"/>
    </row>
    <row r="102" spans="1:33" ht="12.75" thickBot="1">
      <c r="A102" s="51" t="s">
        <v>232</v>
      </c>
      <c r="B102" s="50"/>
      <c r="C102" s="50"/>
      <c r="D102" s="50"/>
      <c r="E102" s="57"/>
      <c r="F102" s="57"/>
      <c r="G102" s="50"/>
      <c r="H102" s="50"/>
      <c r="I102" s="50"/>
      <c r="J102" s="50"/>
      <c r="K102" s="50"/>
      <c r="L102" s="50"/>
      <c r="M102" s="218" t="e">
        <f>ROUNDDOWN(M100*S51,0)</f>
        <v>#VALUE!</v>
      </c>
      <c r="N102" s="219"/>
      <c r="O102" s="219"/>
      <c r="P102" s="219"/>
      <c r="Q102" s="219"/>
      <c r="R102" s="219"/>
      <c r="S102" s="220"/>
      <c r="T102" s="55" t="s">
        <v>20</v>
      </c>
      <c r="U102" s="52" t="e">
        <f>"　=B*"&amp;S51&amp;"円（令和３年度円換算率）"</f>
        <v>#N/A</v>
      </c>
      <c r="V102" s="55"/>
      <c r="W102" s="55"/>
      <c r="X102" s="56"/>
      <c r="Y102" s="56"/>
      <c r="Z102" s="56"/>
      <c r="AA102" s="60"/>
      <c r="AB102" s="60"/>
      <c r="AC102" s="60"/>
      <c r="AD102" s="60"/>
      <c r="AE102" s="60"/>
      <c r="AF102" s="60"/>
    </row>
    <row r="103" spans="1:33" ht="27" customHeight="1" thickTop="1" thickBot="1">
      <c r="A103" s="61" t="s">
        <v>234</v>
      </c>
      <c r="B103" s="62"/>
      <c r="C103" s="62"/>
      <c r="D103" s="62"/>
      <c r="E103" s="63"/>
      <c r="F103" s="63"/>
      <c r="G103" s="62"/>
      <c r="H103" s="62"/>
      <c r="I103" s="62"/>
      <c r="J103" s="62"/>
      <c r="K103" s="62"/>
      <c r="L103" s="62"/>
      <c r="M103" s="221" t="e">
        <f ca="1">IF(AB29=0,IF(AB34=M102,M102,IF(M102-AB34&lt;=AB37,M102,AB36)),IF(AB34=M102,M102,IF(M102-AB34&lt;=AB37,M102,AB36-AB29)))</f>
        <v>#VALUE!</v>
      </c>
      <c r="N103" s="222"/>
      <c r="O103" s="222"/>
      <c r="P103" s="222"/>
      <c r="Q103" s="222"/>
      <c r="R103" s="222"/>
      <c r="S103" s="223"/>
      <c r="T103" s="64" t="s">
        <v>20</v>
      </c>
      <c r="U103" s="64"/>
      <c r="V103" s="64"/>
      <c r="W103" s="224" t="e">
        <f ca="1">IF(AB29+M102&lt;=2500000,"","年度支給上限額調整済")</f>
        <v>#VALUE!</v>
      </c>
      <c r="X103" s="224"/>
      <c r="Y103" s="224"/>
      <c r="Z103" s="224"/>
      <c r="AA103" s="224"/>
      <c r="AB103" s="224"/>
      <c r="AC103" s="224"/>
      <c r="AD103" s="224"/>
      <c r="AE103" s="224"/>
      <c r="AF103" s="225"/>
    </row>
    <row r="104" spans="1:33" s="69" customFormat="1" ht="15.75" customHeight="1" thickTop="1">
      <c r="A104" s="70" t="s">
        <v>82</v>
      </c>
      <c r="B104" s="66"/>
      <c r="C104" s="66"/>
      <c r="D104" s="66"/>
      <c r="E104" s="66"/>
      <c r="F104" s="66"/>
      <c r="G104" s="66"/>
      <c r="H104" s="66"/>
      <c r="I104" s="66"/>
      <c r="J104" s="66"/>
      <c r="K104" s="66"/>
      <c r="L104" s="66"/>
      <c r="M104" s="188" t="e">
        <f ca="1">AB29+M103</f>
        <v>#VALUE!</v>
      </c>
      <c r="N104" s="189"/>
      <c r="O104" s="189"/>
      <c r="P104" s="189"/>
      <c r="Q104" s="189"/>
      <c r="R104" s="189"/>
      <c r="S104" s="190"/>
      <c r="T104" s="67" t="s">
        <v>20</v>
      </c>
      <c r="U104" s="65"/>
      <c r="V104" s="67"/>
      <c r="W104" s="67"/>
      <c r="X104" s="67"/>
      <c r="Y104" s="67"/>
      <c r="Z104" s="67"/>
      <c r="AA104" s="68"/>
      <c r="AB104" s="68"/>
      <c r="AC104" s="68"/>
      <c r="AD104" s="68"/>
      <c r="AE104" s="68"/>
      <c r="AF104" s="68"/>
    </row>
    <row r="105" spans="1:33" s="81" customFormat="1" ht="15.75" customHeight="1">
      <c r="A105" s="191" t="s">
        <v>198</v>
      </c>
      <c r="B105" s="192"/>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c r="AC105" s="195"/>
      <c r="AD105" s="195"/>
      <c r="AE105" s="195"/>
      <c r="AF105" s="196"/>
    </row>
    <row r="106" spans="1:33" s="81" customFormat="1" ht="37.5" customHeight="1">
      <c r="A106" s="193"/>
      <c r="B106" s="194"/>
      <c r="C106" s="197"/>
      <c r="D106" s="197"/>
      <c r="E106" s="197"/>
      <c r="F106" s="197"/>
      <c r="G106" s="197"/>
      <c r="H106" s="197"/>
      <c r="I106" s="197"/>
      <c r="J106" s="197"/>
      <c r="K106" s="197"/>
      <c r="L106" s="197"/>
      <c r="M106" s="197"/>
      <c r="N106" s="197"/>
      <c r="O106" s="197"/>
      <c r="P106" s="197"/>
      <c r="Q106" s="197"/>
      <c r="R106" s="197"/>
      <c r="S106" s="197"/>
      <c r="T106" s="197"/>
      <c r="U106" s="197"/>
      <c r="V106" s="197"/>
      <c r="W106" s="197"/>
      <c r="X106" s="197"/>
      <c r="Y106" s="197"/>
      <c r="Z106" s="197"/>
      <c r="AA106" s="197"/>
      <c r="AB106" s="197"/>
      <c r="AC106" s="197"/>
      <c r="AD106" s="197"/>
      <c r="AE106" s="197"/>
      <c r="AF106" s="198"/>
    </row>
    <row r="107" spans="1:33" s="81" customFormat="1" ht="15.75" customHeight="1">
      <c r="A107" s="76"/>
      <c r="B107" s="77"/>
      <c r="C107" s="77"/>
      <c r="D107" s="77"/>
      <c r="E107" s="77"/>
      <c r="F107" s="77"/>
      <c r="G107" s="77"/>
      <c r="H107" s="77"/>
      <c r="I107" s="77"/>
      <c r="J107" s="77"/>
      <c r="K107" s="77"/>
      <c r="L107" s="77"/>
      <c r="M107" s="78"/>
      <c r="N107" s="78"/>
      <c r="O107" s="78"/>
      <c r="P107" s="78"/>
      <c r="Q107" s="78"/>
      <c r="R107" s="78"/>
      <c r="S107" s="78"/>
      <c r="T107" s="77"/>
      <c r="U107" s="79"/>
      <c r="V107" s="77"/>
      <c r="W107" s="77"/>
      <c r="X107" s="77"/>
      <c r="Y107" s="77"/>
      <c r="Z107" s="77"/>
      <c r="AA107" s="80"/>
      <c r="AB107" s="80"/>
      <c r="AC107" s="80"/>
      <c r="AD107" s="80"/>
      <c r="AE107" s="80"/>
      <c r="AF107" s="80"/>
    </row>
    <row r="108" spans="1:33" s="81" customFormat="1" ht="15.75" customHeight="1">
      <c r="A108" s="76"/>
      <c r="B108" s="77"/>
      <c r="C108" s="77"/>
      <c r="D108" s="77"/>
      <c r="E108" s="77"/>
      <c r="F108" s="77"/>
      <c r="G108" s="77"/>
      <c r="H108" s="77"/>
      <c r="I108" s="77"/>
      <c r="J108" s="77"/>
      <c r="K108" s="77"/>
      <c r="L108" s="77"/>
      <c r="M108" s="78"/>
      <c r="N108" s="78"/>
      <c r="O108" s="78"/>
      <c r="P108" s="78"/>
      <c r="Q108" s="78"/>
      <c r="R108" s="78"/>
      <c r="S108" s="78"/>
      <c r="T108" s="77"/>
      <c r="U108" s="79"/>
      <c r="V108" s="77"/>
      <c r="W108" s="77"/>
      <c r="X108" s="77"/>
      <c r="Y108" s="77"/>
      <c r="Z108" s="77"/>
      <c r="AA108" s="80"/>
      <c r="AB108" s="80"/>
      <c r="AC108" s="80"/>
      <c r="AD108" s="80"/>
      <c r="AE108" s="80"/>
      <c r="AF108" s="80"/>
    </row>
    <row r="109" spans="1:33" s="74" customFormat="1" ht="23.25" customHeight="1">
      <c r="A109" s="73" t="s">
        <v>89</v>
      </c>
      <c r="B109" s="73"/>
      <c r="C109" s="73"/>
      <c r="D109" s="73"/>
      <c r="E109" s="73"/>
      <c r="F109" s="73"/>
      <c r="G109" s="73"/>
      <c r="H109" s="73"/>
      <c r="I109" s="73"/>
      <c r="J109" s="73"/>
      <c r="K109" s="73"/>
      <c r="L109" s="73"/>
      <c r="M109" s="73"/>
      <c r="N109" s="73"/>
      <c r="O109" s="73"/>
      <c r="P109" s="73"/>
      <c r="Q109" s="73"/>
      <c r="R109" s="73"/>
      <c r="S109" s="73"/>
      <c r="T109" s="73"/>
      <c r="U109" s="73"/>
      <c r="V109" s="73"/>
      <c r="W109" s="73"/>
      <c r="X109" s="73"/>
      <c r="Y109" s="73"/>
      <c r="Z109" s="73"/>
      <c r="AA109" s="73"/>
      <c r="AB109" s="73"/>
      <c r="AC109" s="73"/>
      <c r="AD109" s="73"/>
      <c r="AE109" s="73"/>
      <c r="AF109" s="73"/>
    </row>
    <row r="110" spans="1:33" s="1" customFormat="1" ht="28.5" customHeight="1">
      <c r="A110" s="109" t="s">
        <v>83</v>
      </c>
      <c r="B110" s="110"/>
      <c r="C110" s="110"/>
      <c r="D110" s="110"/>
      <c r="E110" s="110"/>
      <c r="F110" s="110"/>
      <c r="G110" s="110"/>
      <c r="H110" s="110"/>
      <c r="I110" s="110"/>
      <c r="J110" s="110"/>
      <c r="K110" s="110"/>
      <c r="L110" s="110"/>
      <c r="M110" s="110"/>
      <c r="N110" s="110"/>
      <c r="O110" s="110"/>
      <c r="P110" s="110"/>
      <c r="Q110" s="110"/>
      <c r="R110" s="110"/>
      <c r="S110" s="110"/>
      <c r="T110" s="110"/>
      <c r="U110" s="110"/>
      <c r="V110" s="110"/>
      <c r="W110" s="110"/>
      <c r="X110" s="110"/>
      <c r="Y110" s="110"/>
      <c r="Z110" s="110"/>
      <c r="AA110" s="110"/>
      <c r="AB110" s="108"/>
      <c r="AC110" s="108"/>
      <c r="AD110" s="108"/>
      <c r="AE110" s="108"/>
      <c r="AF110" s="108"/>
    </row>
    <row r="111" spans="1:33" s="1" customFormat="1" ht="42.75" customHeight="1">
      <c r="A111" s="199" t="s">
        <v>239</v>
      </c>
      <c r="B111" s="199"/>
      <c r="C111" s="199"/>
      <c r="D111" s="199"/>
      <c r="E111" s="199"/>
      <c r="F111" s="200" t="s">
        <v>240</v>
      </c>
      <c r="G111" s="201"/>
      <c r="H111" s="201"/>
      <c r="I111" s="202"/>
      <c r="J111" s="203" t="s">
        <v>41</v>
      </c>
      <c r="K111" s="204"/>
      <c r="L111" s="205" t="s">
        <v>88</v>
      </c>
      <c r="M111" s="206"/>
      <c r="N111" s="206"/>
      <c r="O111" s="206"/>
      <c r="P111" s="207"/>
      <c r="Q111" s="200" t="s">
        <v>84</v>
      </c>
      <c r="R111" s="201"/>
      <c r="S111" s="201"/>
      <c r="T111" s="202"/>
      <c r="U111" s="208" t="s">
        <v>96</v>
      </c>
      <c r="V111" s="208"/>
      <c r="W111" s="208"/>
      <c r="X111" s="208"/>
      <c r="Y111" s="208"/>
      <c r="Z111" s="208"/>
      <c r="AA111" s="209" t="s">
        <v>95</v>
      </c>
      <c r="AB111" s="210"/>
      <c r="AC111" s="210"/>
      <c r="AD111" s="210"/>
      <c r="AE111" s="210"/>
      <c r="AF111" s="211"/>
    </row>
    <row r="112" spans="1:33" s="1" customFormat="1" ht="18" customHeight="1">
      <c r="A112" s="176"/>
      <c r="B112" s="176"/>
      <c r="C112" s="176"/>
      <c r="D112" s="176"/>
      <c r="E112" s="176"/>
      <c r="F112" s="177"/>
      <c r="G112" s="178"/>
      <c r="H112" s="178"/>
      <c r="I112" s="179"/>
      <c r="J112" s="180">
        <f>$E$51</f>
        <v>0</v>
      </c>
      <c r="K112" s="181"/>
      <c r="L112" s="182"/>
      <c r="M112" s="183"/>
      <c r="N112" s="183"/>
      <c r="O112" s="183"/>
      <c r="P112" s="184"/>
      <c r="Q112" s="185">
        <f>M99-L112</f>
        <v>0</v>
      </c>
      <c r="R112" s="186"/>
      <c r="S112" s="186"/>
      <c r="T112" s="187"/>
      <c r="U112" s="175"/>
      <c r="V112" s="175"/>
      <c r="W112" s="175"/>
      <c r="X112" s="175"/>
      <c r="Y112" s="175"/>
      <c r="Z112" s="175"/>
      <c r="AA112" s="175"/>
      <c r="AB112" s="175"/>
      <c r="AC112" s="175"/>
      <c r="AD112" s="175"/>
      <c r="AE112" s="175"/>
      <c r="AF112" s="175"/>
    </row>
    <row r="113" spans="1:32" s="1" customFormat="1" ht="18" customHeight="1">
      <c r="A113" s="176"/>
      <c r="B113" s="176"/>
      <c r="C113" s="176"/>
      <c r="D113" s="176"/>
      <c r="E113" s="176"/>
      <c r="F113" s="177"/>
      <c r="G113" s="178"/>
      <c r="H113" s="178"/>
      <c r="I113" s="179"/>
      <c r="J113" s="180">
        <f>$E$51</f>
        <v>0</v>
      </c>
      <c r="K113" s="181"/>
      <c r="L113" s="182"/>
      <c r="M113" s="183"/>
      <c r="N113" s="183"/>
      <c r="O113" s="183"/>
      <c r="P113" s="184"/>
      <c r="Q113" s="185">
        <f>IF(L113&gt;0,Q112-L113,0)</f>
        <v>0</v>
      </c>
      <c r="R113" s="186"/>
      <c r="S113" s="186"/>
      <c r="T113" s="187"/>
      <c r="U113" s="175"/>
      <c r="V113" s="175"/>
      <c r="W113" s="175"/>
      <c r="X113" s="175"/>
      <c r="Y113" s="175"/>
      <c r="Z113" s="175"/>
      <c r="AA113" s="175"/>
      <c r="AB113" s="175"/>
      <c r="AC113" s="175"/>
      <c r="AD113" s="175"/>
      <c r="AE113" s="175"/>
      <c r="AF113" s="175"/>
    </row>
    <row r="114" spans="1:32" s="71" customFormat="1" ht="18" customHeight="1">
      <c r="A114" s="176"/>
      <c r="B114" s="176"/>
      <c r="C114" s="176"/>
      <c r="D114" s="176"/>
      <c r="E114" s="176"/>
      <c r="F114" s="177"/>
      <c r="G114" s="178"/>
      <c r="H114" s="178"/>
      <c r="I114" s="179"/>
      <c r="J114" s="180">
        <f t="shared" ref="J114:J117" si="2">$E$51</f>
        <v>0</v>
      </c>
      <c r="K114" s="181"/>
      <c r="L114" s="182"/>
      <c r="M114" s="183"/>
      <c r="N114" s="183"/>
      <c r="O114" s="183"/>
      <c r="P114" s="184"/>
      <c r="Q114" s="185">
        <f>IF(L114&gt;0,Q113-L114,0)</f>
        <v>0</v>
      </c>
      <c r="R114" s="186"/>
      <c r="S114" s="186"/>
      <c r="T114" s="187"/>
      <c r="U114" s="175"/>
      <c r="V114" s="175"/>
      <c r="W114" s="175"/>
      <c r="X114" s="175"/>
      <c r="Y114" s="175"/>
      <c r="Z114" s="175"/>
      <c r="AA114" s="175"/>
      <c r="AB114" s="175"/>
      <c r="AC114" s="175"/>
      <c r="AD114" s="175"/>
      <c r="AE114" s="175"/>
      <c r="AF114" s="175"/>
    </row>
    <row r="115" spans="1:32" s="71" customFormat="1" ht="18" customHeight="1">
      <c r="A115" s="176"/>
      <c r="B115" s="176"/>
      <c r="C115" s="176"/>
      <c r="D115" s="176"/>
      <c r="E115" s="176"/>
      <c r="F115" s="177"/>
      <c r="G115" s="178"/>
      <c r="H115" s="178"/>
      <c r="I115" s="179"/>
      <c r="J115" s="180">
        <f t="shared" si="2"/>
        <v>0</v>
      </c>
      <c r="K115" s="181"/>
      <c r="L115" s="182"/>
      <c r="M115" s="183"/>
      <c r="N115" s="183"/>
      <c r="O115" s="183"/>
      <c r="P115" s="184"/>
      <c r="Q115" s="185">
        <f>IF(L115&gt;0,Q114-L115,0)</f>
        <v>0</v>
      </c>
      <c r="R115" s="186"/>
      <c r="S115" s="186"/>
      <c r="T115" s="187"/>
      <c r="U115" s="175"/>
      <c r="V115" s="175"/>
      <c r="W115" s="175"/>
      <c r="X115" s="175"/>
      <c r="Y115" s="175"/>
      <c r="Z115" s="175"/>
      <c r="AA115" s="175"/>
      <c r="AB115" s="175"/>
      <c r="AC115" s="175"/>
      <c r="AD115" s="175"/>
      <c r="AE115" s="175"/>
      <c r="AF115" s="175"/>
    </row>
    <row r="116" spans="1:32" s="71" customFormat="1" ht="18" customHeight="1">
      <c r="A116" s="176"/>
      <c r="B116" s="176"/>
      <c r="C116" s="176"/>
      <c r="D116" s="176"/>
      <c r="E116" s="176"/>
      <c r="F116" s="177"/>
      <c r="G116" s="178"/>
      <c r="H116" s="178"/>
      <c r="I116" s="179"/>
      <c r="J116" s="180">
        <f t="shared" si="2"/>
        <v>0</v>
      </c>
      <c r="K116" s="181"/>
      <c r="L116" s="182"/>
      <c r="M116" s="183"/>
      <c r="N116" s="183"/>
      <c r="O116" s="183"/>
      <c r="P116" s="184"/>
      <c r="Q116" s="185">
        <f>IF(L116&gt;0,Q115-L116,0)</f>
        <v>0</v>
      </c>
      <c r="R116" s="186"/>
      <c r="S116" s="186"/>
      <c r="T116" s="187"/>
      <c r="U116" s="175"/>
      <c r="V116" s="175"/>
      <c r="W116" s="175"/>
      <c r="X116" s="175"/>
      <c r="Y116" s="175"/>
      <c r="Z116" s="175"/>
      <c r="AA116" s="175"/>
      <c r="AB116" s="175"/>
      <c r="AC116" s="175"/>
      <c r="AD116" s="175"/>
      <c r="AE116" s="175"/>
      <c r="AF116" s="175"/>
    </row>
    <row r="117" spans="1:32" s="71" customFormat="1" ht="18" customHeight="1">
      <c r="A117" s="176"/>
      <c r="B117" s="176"/>
      <c r="C117" s="176"/>
      <c r="D117" s="176"/>
      <c r="E117" s="176"/>
      <c r="F117" s="177"/>
      <c r="G117" s="178"/>
      <c r="H117" s="178"/>
      <c r="I117" s="179"/>
      <c r="J117" s="180">
        <f t="shared" si="2"/>
        <v>0</v>
      </c>
      <c r="K117" s="181"/>
      <c r="L117" s="182"/>
      <c r="M117" s="183"/>
      <c r="N117" s="183"/>
      <c r="O117" s="183"/>
      <c r="P117" s="184"/>
      <c r="Q117" s="185">
        <f>IF(L117&gt;0,Q116-L117,0)</f>
        <v>0</v>
      </c>
      <c r="R117" s="186"/>
      <c r="S117" s="186"/>
      <c r="T117" s="187"/>
      <c r="U117" s="175"/>
      <c r="V117" s="175"/>
      <c r="W117" s="175"/>
      <c r="X117" s="175"/>
      <c r="Y117" s="175"/>
      <c r="Z117" s="175"/>
      <c r="AA117" s="175"/>
      <c r="AB117" s="175"/>
      <c r="AC117" s="175"/>
      <c r="AD117" s="175"/>
      <c r="AE117" s="175"/>
      <c r="AF117" s="175"/>
    </row>
    <row r="118" spans="1:32" s="71" customFormat="1" ht="18" customHeight="1">
      <c r="A118" s="111"/>
      <c r="B118" s="111"/>
      <c r="C118" s="111"/>
      <c r="D118" s="111"/>
      <c r="E118" s="111"/>
      <c r="F118" s="111"/>
      <c r="G118" s="111"/>
      <c r="H118" s="111"/>
      <c r="I118" s="111"/>
      <c r="J118" s="112"/>
      <c r="K118" s="112"/>
      <c r="L118" s="111"/>
      <c r="M118" s="111"/>
      <c r="N118" s="111"/>
      <c r="O118" s="111"/>
      <c r="P118" s="111"/>
      <c r="Q118" s="113"/>
      <c r="R118" s="114" t="s">
        <v>85</v>
      </c>
      <c r="S118" s="115"/>
      <c r="T118" s="115"/>
      <c r="U118" s="111"/>
      <c r="V118" s="112"/>
      <c r="W118" s="111"/>
      <c r="X118" s="112"/>
      <c r="Y118" s="111"/>
      <c r="Z118" s="111"/>
      <c r="AA118" s="111"/>
      <c r="AB118" s="116"/>
      <c r="AC118" s="116"/>
      <c r="AD118" s="116"/>
      <c r="AE118" s="116"/>
      <c r="AF118" s="116"/>
    </row>
    <row r="119" spans="1:32" s="71" customFormat="1">
      <c r="A119" s="137" t="s">
        <v>86</v>
      </c>
      <c r="B119" s="117"/>
      <c r="C119" s="117"/>
      <c r="D119" s="117"/>
      <c r="E119" s="117"/>
      <c r="F119" s="117"/>
      <c r="G119" s="117"/>
      <c r="H119" s="117"/>
      <c r="I119" s="117"/>
      <c r="J119" s="117"/>
      <c r="K119" s="117"/>
      <c r="L119" s="117"/>
      <c r="M119" s="117"/>
      <c r="N119" s="117"/>
      <c r="O119" s="117"/>
      <c r="P119" s="117"/>
      <c r="Q119" s="117"/>
      <c r="R119" s="117"/>
      <c r="S119" s="117"/>
      <c r="T119" s="117"/>
      <c r="U119" s="117"/>
      <c r="V119" s="117"/>
      <c r="W119" s="117"/>
      <c r="X119" s="117"/>
      <c r="Y119" s="117"/>
      <c r="Z119" s="117"/>
      <c r="AA119" s="117"/>
      <c r="AB119" s="118"/>
      <c r="AC119" s="118"/>
      <c r="AD119" s="118"/>
      <c r="AE119" s="118"/>
      <c r="AF119" s="118"/>
    </row>
    <row r="120" spans="1:32" s="71" customFormat="1">
      <c r="A120" s="137" t="s">
        <v>87</v>
      </c>
      <c r="B120" s="117"/>
      <c r="C120" s="117"/>
      <c r="D120" s="117"/>
      <c r="E120" s="117"/>
      <c r="F120" s="117"/>
      <c r="G120" s="117"/>
      <c r="H120" s="117"/>
      <c r="I120" s="117"/>
      <c r="J120" s="117"/>
      <c r="K120" s="117"/>
      <c r="L120" s="117"/>
      <c r="M120" s="117"/>
      <c r="N120" s="117"/>
      <c r="O120" s="117"/>
      <c r="P120" s="117"/>
      <c r="Q120" s="117"/>
      <c r="R120" s="117"/>
      <c r="S120" s="117"/>
      <c r="T120" s="117"/>
      <c r="U120" s="117"/>
      <c r="V120" s="117"/>
      <c r="W120" s="117"/>
      <c r="X120" s="117"/>
      <c r="Y120" s="117"/>
      <c r="Z120" s="117"/>
      <c r="AA120" s="117"/>
      <c r="AB120" s="118"/>
      <c r="AC120" s="118"/>
      <c r="AD120" s="118"/>
      <c r="AE120" s="118"/>
      <c r="AF120" s="118"/>
    </row>
    <row r="121" spans="1:32" s="71" customFormat="1">
      <c r="A121" s="137" t="s">
        <v>90</v>
      </c>
      <c r="B121" s="117"/>
      <c r="C121" s="117"/>
      <c r="D121" s="117"/>
      <c r="E121" s="117"/>
      <c r="F121" s="117"/>
      <c r="G121" s="117"/>
      <c r="H121" s="117"/>
      <c r="I121" s="117"/>
      <c r="J121" s="117"/>
      <c r="K121" s="117"/>
      <c r="L121" s="117"/>
      <c r="M121" s="117"/>
      <c r="N121" s="117"/>
      <c r="O121" s="117"/>
      <c r="P121" s="117"/>
      <c r="Q121" s="117"/>
      <c r="R121" s="117"/>
      <c r="S121" s="117"/>
      <c r="T121" s="117"/>
      <c r="U121" s="117"/>
      <c r="V121" s="117"/>
      <c r="W121" s="117"/>
      <c r="X121" s="117"/>
      <c r="Y121" s="117"/>
      <c r="Z121" s="117"/>
      <c r="AA121" s="117"/>
      <c r="AB121" s="118"/>
      <c r="AC121" s="118"/>
      <c r="AD121" s="118"/>
      <c r="AE121" s="118"/>
      <c r="AF121" s="118"/>
    </row>
    <row r="122" spans="1:32" s="71" customFormat="1" ht="12" customHeight="1">
      <c r="A122" s="137" t="s">
        <v>91</v>
      </c>
      <c r="B122" s="119"/>
      <c r="C122" s="119"/>
      <c r="D122" s="119"/>
      <c r="E122" s="119"/>
      <c r="F122" s="119"/>
      <c r="G122" s="119"/>
      <c r="H122" s="119"/>
      <c r="I122" s="119"/>
      <c r="J122" s="119"/>
      <c r="K122" s="119"/>
      <c r="L122" s="119"/>
      <c r="M122" s="119"/>
      <c r="N122" s="119"/>
      <c r="O122" s="119"/>
      <c r="P122" s="119"/>
      <c r="Q122" s="119"/>
      <c r="R122" s="119"/>
      <c r="S122" s="119"/>
      <c r="T122" s="119"/>
      <c r="U122" s="119"/>
      <c r="V122" s="119"/>
      <c r="W122" s="119"/>
      <c r="X122" s="119"/>
      <c r="Y122" s="119"/>
      <c r="Z122" s="119"/>
      <c r="AA122" s="119"/>
      <c r="AB122" s="119"/>
      <c r="AC122" s="118"/>
      <c r="AD122" s="118"/>
      <c r="AE122" s="118"/>
      <c r="AF122" s="118"/>
    </row>
    <row r="123" spans="1:32" s="71" customFormat="1">
      <c r="A123" s="72"/>
      <c r="B123" s="72"/>
      <c r="C123" s="72"/>
      <c r="D123" s="72"/>
      <c r="E123" s="72"/>
      <c r="F123" s="72"/>
      <c r="G123" s="72"/>
      <c r="H123" s="72"/>
      <c r="I123" s="72"/>
      <c r="J123" s="72"/>
      <c r="K123" s="72"/>
      <c r="L123" s="72"/>
      <c r="M123" s="72"/>
      <c r="N123" s="72"/>
      <c r="O123" s="72"/>
      <c r="P123" s="72"/>
      <c r="Q123" s="72"/>
      <c r="R123" s="72"/>
      <c r="S123" s="72"/>
      <c r="T123" s="72"/>
      <c r="U123" s="72"/>
      <c r="V123" s="72"/>
      <c r="W123" s="72"/>
      <c r="X123" s="72"/>
      <c r="Y123" s="72"/>
      <c r="Z123" s="72"/>
      <c r="AA123" s="72"/>
    </row>
    <row r="124" spans="1:32" s="71" customFormat="1">
      <c r="A124" s="72"/>
      <c r="B124" s="72"/>
      <c r="C124" s="72"/>
      <c r="D124" s="72"/>
      <c r="E124" s="72"/>
      <c r="F124" s="72"/>
      <c r="G124" s="72"/>
      <c r="H124" s="72"/>
      <c r="I124" s="72"/>
      <c r="J124" s="72"/>
      <c r="K124" s="72"/>
      <c r="L124" s="72"/>
      <c r="M124" s="72"/>
      <c r="N124" s="72"/>
      <c r="O124" s="72"/>
      <c r="P124" s="72"/>
      <c r="Q124" s="72"/>
      <c r="R124" s="72"/>
      <c r="S124" s="72"/>
      <c r="T124" s="72"/>
      <c r="U124" s="72"/>
      <c r="V124" s="72"/>
      <c r="W124" s="72"/>
      <c r="X124" s="72"/>
      <c r="Y124" s="72"/>
      <c r="Z124" s="72"/>
      <c r="AA124" s="72"/>
    </row>
  </sheetData>
  <sheetProtection password="AE49" sheet="1" objects="1" scenarios="1"/>
  <mergeCells count="246">
    <mergeCell ref="F115:I115"/>
    <mergeCell ref="F116:I116"/>
    <mergeCell ref="F117:I117"/>
    <mergeCell ref="F111:I111"/>
    <mergeCell ref="AA117:AF117"/>
    <mergeCell ref="J117:K117"/>
    <mergeCell ref="L117:P117"/>
    <mergeCell ref="Q117:T117"/>
    <mergeCell ref="U117:Z117"/>
    <mergeCell ref="AA115:AF115"/>
    <mergeCell ref="J116:K116"/>
    <mergeCell ref="L116:P116"/>
    <mergeCell ref="Q116:T116"/>
    <mergeCell ref="U116:Z116"/>
    <mergeCell ref="AA116:AF116"/>
    <mergeCell ref="J115:K115"/>
    <mergeCell ref="L115:P115"/>
    <mergeCell ref="Q115:T115"/>
    <mergeCell ref="U115:Z115"/>
    <mergeCell ref="A115:E115"/>
    <mergeCell ref="A116:E116"/>
    <mergeCell ref="A117:E117"/>
    <mergeCell ref="J112:K112"/>
    <mergeCell ref="L112:P112"/>
    <mergeCell ref="Q112:T112"/>
    <mergeCell ref="U112:Z112"/>
    <mergeCell ref="AA112:AF112"/>
    <mergeCell ref="AA113:AF113"/>
    <mergeCell ref="J114:K114"/>
    <mergeCell ref="L114:P114"/>
    <mergeCell ref="Q114:T114"/>
    <mergeCell ref="U114:Z114"/>
    <mergeCell ref="AA114:AF114"/>
    <mergeCell ref="J113:K113"/>
    <mergeCell ref="L113:P113"/>
    <mergeCell ref="Q113:T113"/>
    <mergeCell ref="U113:Z113"/>
    <mergeCell ref="A112:E112"/>
    <mergeCell ref="A113:E113"/>
    <mergeCell ref="A114:E114"/>
    <mergeCell ref="F112:I112"/>
    <mergeCell ref="F113:I113"/>
    <mergeCell ref="F114:I114"/>
    <mergeCell ref="M103:S103"/>
    <mergeCell ref="W103:AF103"/>
    <mergeCell ref="M104:S104"/>
    <mergeCell ref="A105:B106"/>
    <mergeCell ref="C105:AF106"/>
    <mergeCell ref="J111:K111"/>
    <mergeCell ref="L111:P111"/>
    <mergeCell ref="Q111:T111"/>
    <mergeCell ref="U111:Z111"/>
    <mergeCell ref="AA111:AF111"/>
    <mergeCell ref="A111:E111"/>
    <mergeCell ref="K100:L100"/>
    <mergeCell ref="M100:S100"/>
    <mergeCell ref="K101:L101"/>
    <mergeCell ref="M101:S101"/>
    <mergeCell ref="AA101:AF101"/>
    <mergeCell ref="M102:S102"/>
    <mergeCell ref="K91:L91"/>
    <mergeCell ref="M91:S91"/>
    <mergeCell ref="T91:V91"/>
    <mergeCell ref="A92:AF92"/>
    <mergeCell ref="A93:AF95"/>
    <mergeCell ref="K99:L99"/>
    <mergeCell ref="M99:S99"/>
    <mergeCell ref="A81:AF81"/>
    <mergeCell ref="D87:F87"/>
    <mergeCell ref="F89:H89"/>
    <mergeCell ref="K90:L90"/>
    <mergeCell ref="M90:S90"/>
    <mergeCell ref="T90:V90"/>
    <mergeCell ref="D78:F78"/>
    <mergeCell ref="K79:L79"/>
    <mergeCell ref="M79:S79"/>
    <mergeCell ref="T79:V79"/>
    <mergeCell ref="K80:L80"/>
    <mergeCell ref="M80:S80"/>
    <mergeCell ref="T80:V80"/>
    <mergeCell ref="A82:AF84"/>
    <mergeCell ref="R66:W66"/>
    <mergeCell ref="X66:AF68"/>
    <mergeCell ref="R67:W67"/>
    <mergeCell ref="R68:W68"/>
    <mergeCell ref="D74:F74"/>
    <mergeCell ref="K75:L75"/>
    <mergeCell ref="M75:S75"/>
    <mergeCell ref="X65:AF65"/>
    <mergeCell ref="A66:D68"/>
    <mergeCell ref="E66:F68"/>
    <mergeCell ref="G66:G68"/>
    <mergeCell ref="H66:I68"/>
    <mergeCell ref="J66:J68"/>
    <mergeCell ref="K66:L68"/>
    <mergeCell ref="M66:M68"/>
    <mergeCell ref="N66:O68"/>
    <mergeCell ref="P66:P68"/>
    <mergeCell ref="A69:AF71"/>
    <mergeCell ref="A62:S62"/>
    <mergeCell ref="T62:W62"/>
    <mergeCell ref="A65:D65"/>
    <mergeCell ref="E65:G65"/>
    <mergeCell ref="H65:J65"/>
    <mergeCell ref="K65:M65"/>
    <mergeCell ref="N65:P65"/>
    <mergeCell ref="Q65:W65"/>
    <mergeCell ref="A61:F61"/>
    <mergeCell ref="G61:I61"/>
    <mergeCell ref="N61:P61"/>
    <mergeCell ref="T61:W61"/>
    <mergeCell ref="X61:AA61"/>
    <mergeCell ref="AB61:AF61"/>
    <mergeCell ref="A60:F60"/>
    <mergeCell ref="G60:I60"/>
    <mergeCell ref="N60:P60"/>
    <mergeCell ref="T60:W60"/>
    <mergeCell ref="X60:AA60"/>
    <mergeCell ref="AB60:AF60"/>
    <mergeCell ref="A59:F59"/>
    <mergeCell ref="G59:I59"/>
    <mergeCell ref="N59:P59"/>
    <mergeCell ref="T59:W59"/>
    <mergeCell ref="X59:AA59"/>
    <mergeCell ref="AB59:AF59"/>
    <mergeCell ref="A58:F58"/>
    <mergeCell ref="G58:I58"/>
    <mergeCell ref="N58:P58"/>
    <mergeCell ref="T58:W58"/>
    <mergeCell ref="X58:AA58"/>
    <mergeCell ref="AB58:AF58"/>
    <mergeCell ref="A57:F57"/>
    <mergeCell ref="G57:I57"/>
    <mergeCell ref="N57:P57"/>
    <mergeCell ref="T57:W57"/>
    <mergeCell ref="X57:AA57"/>
    <mergeCell ref="AB57:AF57"/>
    <mergeCell ref="A56:F56"/>
    <mergeCell ref="G56:S56"/>
    <mergeCell ref="T56:W56"/>
    <mergeCell ref="X56:AA56"/>
    <mergeCell ref="AB56:AF56"/>
    <mergeCell ref="S48:AF48"/>
    <mergeCell ref="S49:AF49"/>
    <mergeCell ref="E51:F51"/>
    <mergeCell ref="G51:K51"/>
    <mergeCell ref="S51:U51"/>
    <mergeCell ref="AC51:AE51"/>
    <mergeCell ref="A53:Q53"/>
    <mergeCell ref="R53:Y53"/>
    <mergeCell ref="AB34:AE34"/>
    <mergeCell ref="AB35:AE35"/>
    <mergeCell ref="AB36:AE36"/>
    <mergeCell ref="AB37:AE37"/>
    <mergeCell ref="P44:R44"/>
    <mergeCell ref="A47:C47"/>
    <mergeCell ref="H47:J47"/>
    <mergeCell ref="S47:AF47"/>
    <mergeCell ref="AB32:AE32"/>
    <mergeCell ref="E33:F33"/>
    <mergeCell ref="G33:I33"/>
    <mergeCell ref="M33:O33"/>
    <mergeCell ref="P33:T33"/>
    <mergeCell ref="U33:Z33"/>
    <mergeCell ref="AB33:AE33"/>
    <mergeCell ref="A30:C33"/>
    <mergeCell ref="E30:F30"/>
    <mergeCell ref="G30:I30"/>
    <mergeCell ref="M30:O30"/>
    <mergeCell ref="P30:T30"/>
    <mergeCell ref="U30:Z30"/>
    <mergeCell ref="AB30:AE30"/>
    <mergeCell ref="E31:F31"/>
    <mergeCell ref="G31:I31"/>
    <mergeCell ref="M31:O31"/>
    <mergeCell ref="P31:T31"/>
    <mergeCell ref="U31:Z31"/>
    <mergeCell ref="AB31:AE31"/>
    <mergeCell ref="E32:F32"/>
    <mergeCell ref="G32:I32"/>
    <mergeCell ref="M32:O32"/>
    <mergeCell ref="P32:T32"/>
    <mergeCell ref="U32:Z32"/>
    <mergeCell ref="AB27:AE27"/>
    <mergeCell ref="E26:F26"/>
    <mergeCell ref="G26:I26"/>
    <mergeCell ref="M26:O26"/>
    <mergeCell ref="P26:T26"/>
    <mergeCell ref="U26:Z26"/>
    <mergeCell ref="AB26:AE26"/>
    <mergeCell ref="AB28:AE28"/>
    <mergeCell ref="AB29:AE29"/>
    <mergeCell ref="AB24:AE24"/>
    <mergeCell ref="E25:F25"/>
    <mergeCell ref="G25:I25"/>
    <mergeCell ref="M25:O25"/>
    <mergeCell ref="P25:T25"/>
    <mergeCell ref="U25:Z25"/>
    <mergeCell ref="AB25:AE25"/>
    <mergeCell ref="AB22:AE22"/>
    <mergeCell ref="E23:F23"/>
    <mergeCell ref="G23:I23"/>
    <mergeCell ref="M23:O23"/>
    <mergeCell ref="P23:T23"/>
    <mergeCell ref="U23:Z23"/>
    <mergeCell ref="AB23:AE23"/>
    <mergeCell ref="A22:C27"/>
    <mergeCell ref="E22:F22"/>
    <mergeCell ref="G22:I22"/>
    <mergeCell ref="M22:O22"/>
    <mergeCell ref="P22:T22"/>
    <mergeCell ref="U22:Z22"/>
    <mergeCell ref="E24:F24"/>
    <mergeCell ref="G24:I24"/>
    <mergeCell ref="M24:O24"/>
    <mergeCell ref="P24:T24"/>
    <mergeCell ref="U24:Z24"/>
    <mergeCell ref="E27:F27"/>
    <mergeCell ref="G27:I27"/>
    <mergeCell ref="M27:O27"/>
    <mergeCell ref="P27:T27"/>
    <mergeCell ref="U27:Z27"/>
    <mergeCell ref="A13:AF13"/>
    <mergeCell ref="A37:AA37"/>
    <mergeCell ref="W5:AF5"/>
    <mergeCell ref="W6:AF6"/>
    <mergeCell ref="W7:AF7"/>
    <mergeCell ref="A9:AF9"/>
    <mergeCell ref="A16:I16"/>
    <mergeCell ref="J16:M16"/>
    <mergeCell ref="O16:P16"/>
    <mergeCell ref="V16:Y16"/>
    <mergeCell ref="AA16:AB16"/>
    <mergeCell ref="A21:C21"/>
    <mergeCell ref="D21:F21"/>
    <mergeCell ref="G21:L21"/>
    <mergeCell ref="M21:O21"/>
    <mergeCell ref="P21:T21"/>
    <mergeCell ref="U21:Z21"/>
    <mergeCell ref="AD16:AE16"/>
    <mergeCell ref="A17:I17"/>
    <mergeCell ref="J17:AF17"/>
    <mergeCell ref="A18:I18"/>
    <mergeCell ref="J18:U18"/>
    <mergeCell ref="V18:X18"/>
    <mergeCell ref="Y18:AF18"/>
  </mergeCells>
  <phoneticPr fontId="5"/>
  <conditionalFormatting sqref="P22:T27">
    <cfRule type="expression" dxfId="15" priority="15">
      <formula>$M22="支給"</formula>
    </cfRule>
  </conditionalFormatting>
  <conditionalFormatting sqref="P30:T33">
    <cfRule type="expression" dxfId="14" priority="14">
      <formula>$M30="支給"</formula>
    </cfRule>
  </conditionalFormatting>
  <conditionalFormatting sqref="A60:A61 G58:G61 Q58:S61">
    <cfRule type="expression" dxfId="13" priority="13">
      <formula>$K$53="通年一括払い"</formula>
    </cfRule>
  </conditionalFormatting>
  <conditionalFormatting sqref="J58:M61">
    <cfRule type="expression" dxfId="12" priority="12">
      <formula>$K$53="通年一括払い"</formula>
    </cfRule>
  </conditionalFormatting>
  <conditionalFormatting sqref="N58:N61">
    <cfRule type="expression" dxfId="11" priority="11">
      <formula>$K$53="通年一括払い"</formula>
    </cfRule>
  </conditionalFormatting>
  <conditionalFormatting sqref="K67">
    <cfRule type="expression" dxfId="10" priority="10" stopIfTrue="1">
      <formula>K41+K67&gt;2500000</formula>
    </cfRule>
  </conditionalFormatting>
  <conditionalFormatting sqref="K66">
    <cfRule type="expression" dxfId="9" priority="16" stopIfTrue="1">
      <formula>K39+K66&gt;2500000</formula>
    </cfRule>
  </conditionalFormatting>
  <conditionalFormatting sqref="A82">
    <cfRule type="expression" dxfId="8" priority="9">
      <formula>OR($T$80="",$T$80="確定")</formula>
    </cfRule>
  </conditionalFormatting>
  <conditionalFormatting sqref="X57:X58">
    <cfRule type="cellIs" dxfId="7" priority="8" operator="equal">
      <formula>"確定"</formula>
    </cfRule>
  </conditionalFormatting>
  <conditionalFormatting sqref="X59">
    <cfRule type="cellIs" dxfId="6" priority="7" operator="equal">
      <formula>"確定"</formula>
    </cfRule>
  </conditionalFormatting>
  <conditionalFormatting sqref="X60">
    <cfRule type="cellIs" dxfId="5" priority="6" operator="equal">
      <formula>"確定"</formula>
    </cfRule>
  </conditionalFormatting>
  <conditionalFormatting sqref="X61">
    <cfRule type="cellIs" dxfId="4" priority="5" operator="equal">
      <formula>"確定"</formula>
    </cfRule>
  </conditionalFormatting>
  <conditionalFormatting sqref="A58">
    <cfRule type="expression" dxfId="3" priority="4">
      <formula>$K$53="通年一括払い"</formula>
    </cfRule>
  </conditionalFormatting>
  <conditionalFormatting sqref="A57">
    <cfRule type="expression" dxfId="2" priority="3">
      <formula>$K$53="通年一括払い"</formula>
    </cfRule>
  </conditionalFormatting>
  <conditionalFormatting sqref="E66:F68 H66:I68 K66:L68 N66:O68 Q66:AF68">
    <cfRule type="expression" dxfId="1" priority="2">
      <formula>$A$66="免除等無し"</formula>
    </cfRule>
  </conditionalFormatting>
  <conditionalFormatting sqref="A93">
    <cfRule type="expression" dxfId="0" priority="1">
      <formula>$T$91=""</formula>
    </cfRule>
  </conditionalFormatting>
  <dataValidations count="18">
    <dataValidation type="list" allowBlank="1" showInputMessage="1" showErrorMessage="1" sqref="F112:F117">
      <formula1>"通年一括払い,通年分割払い,学期毎払い,支払なし"</formula1>
    </dataValidation>
    <dataValidation type="list" allowBlank="1" showInputMessage="1" showErrorMessage="1" sqref="M22:O27 M30:O33">
      <formula1>"支給, 返納"</formula1>
    </dataValidation>
    <dataValidation type="list" allowBlank="1" showInputMessage="1" showErrorMessage="1" sqref="P22:T29">
      <formula1>"2020年度分,2021年度分"</formula1>
    </dataValidation>
    <dataValidation type="list" allowBlank="1" showInputMessage="1" showErrorMessage="1" sqref="P30:T33">
      <formula1>"2021年度分"</formula1>
    </dataValidation>
    <dataValidation type="list" allowBlank="1" showInputMessage="1" showErrorMessage="1" sqref="TN65:TO72 ADJ65:ADK72 ANF65:ANG72 AXB65:AXC72 BGX65:BGY72 BQT65:BQU72 CAP65:CAQ72 CKL65:CKM72 CUH65:CUI72 DED65:DEE72 DNZ65:DOA72 DXV65:DXW72 EHR65:EHS72 ERN65:ERO72 FBJ65:FBK72 FLF65:FLG72 FVB65:FVC72 GEX65:GEY72 GOT65:GOU72 GYP65:GYQ72 HIL65:HIM72 HSH65:HSI72 ICD65:ICE72 ILZ65:IMA72 IVV65:IVW72 JFR65:JFS72 JPN65:JPO72 JZJ65:JZK72 KJF65:KJG72 KTB65:KTC72 LCX65:LCY72 LMT65:LMU72 LWP65:LWQ72 MGL65:MGM72 MQH65:MQI72 NAD65:NAE72 NJZ65:NKA72 NTV65:NTW72 ODR65:ODS72 ONN65:ONO72 OXJ65:OXK72 PHF65:PHG72 PRB65:PRC72 QAX65:QAY72 QKT65:QKU72 QUP65:QUQ72 REL65:REM72 ROH65:ROI72 RYD65:RYE72 SHZ65:SIA72 SRV65:SRW72 TBR65:TBS72 TLN65:TLO72 TVJ65:TVK72 UFF65:UFG72 UPB65:UPC72 UYX65:UYY72 VIT65:VIU72 VSP65:VSQ72 WCL65:WCM72 WMH65:WMI72 WWD65:WWE72 JR65:JS72">
      <formula1>"通年一括払い,通年分割払い,学期毎請求払い,支払なし"</formula1>
    </dataValidation>
    <dataValidation type="list" allowBlank="1" showInputMessage="1" showErrorMessage="1" sqref="WVP69:WVP72 JD69:JD72 SZ69:SZ72 ACV69:ACV72 AMR69:AMR72 AWN69:AWN72 BGJ69:BGJ72 BQF69:BQF72 CAB69:CAB72 CJX69:CJX72 CTT69:CTT72 DDP69:DDP72 DNL69:DNL72 DXH69:DXH72 EHD69:EHD72 EQZ69:EQZ72 FAV69:FAV72 FKR69:FKR72 FUN69:FUN72 GEJ69:GEJ72 GOF69:GOF72 GYB69:GYB72 HHX69:HHX72 HRT69:HRT72 IBP69:IBP72 ILL69:ILL72 IVH69:IVH72 JFD69:JFD72 JOZ69:JOZ72 JYV69:JYV72 KIR69:KIR72 KSN69:KSN72 LCJ69:LCJ72 LMF69:LMF72 LWB69:LWB72 MFX69:MFX72 MPT69:MPT72 MZP69:MZP72 NJL69:NJL72 NTH69:NTH72 ODD69:ODD72 OMZ69:OMZ72 OWV69:OWV72 PGR69:PGR72 PQN69:PQN72 QAJ69:QAJ72 QKF69:QKF72 QUB69:QUB72 RDX69:RDX72 RNT69:RNT72 RXP69:RXP72 SHL69:SHL72 SRH69:SRH72 TBD69:TBD72 TKZ69:TKZ72 TUV69:TUV72 UER69:UER72 UON69:UON72 UYJ69:UYJ72 VIF69:VIF72 VSB69:VSB72 WBX69:WBX72 WLT69:WLT72">
      <formula1>"有,無"</formula1>
    </dataValidation>
    <dataValidation type="list" allowBlank="1" showInputMessage="1" showErrorMessage="1" sqref="A47:C47 H47:J47 D74:F74 G57:G61 H57:I57 N57:P57 N58:N61 D78:F78 F89:H89 F87:F88 E87:E89 D87:D88">
      <formula1>"2021,2022"</formula1>
    </dataValidation>
    <dataValidation type="list" allowBlank="1" showInputMessage="1" showErrorMessage="1" sqref="R53">
      <formula1>"1.無条件入学許可書,2.大学のホームページ,3.昨年度の授業料,4.学期授業料の整数倍,5.受講科目数,6.その他"</formula1>
    </dataValidation>
    <dataValidation type="list" allowBlank="1" showInputMessage="1" showErrorMessage="1" sqref="AB57:AB61">
      <formula1>"請求書, 領収書, 請求書兼領収書, 支払い無し根拠, その他"</formula1>
    </dataValidation>
    <dataValidation type="list" allowBlank="1" showInputMessage="1" showErrorMessage="1" sqref="JT65:JV72 TP65:TR72 ADL65:ADN72 ANH65:ANJ72 AXD65:AXF72 BGZ65:BHB72 BQV65:BQX72 CAR65:CAT72 CKN65:CKP72 CUJ65:CUL72 DEF65:DEH72 DOB65:DOD72 DXX65:DXZ72 EHT65:EHV72 ERP65:ERR72 FBL65:FBN72 FLH65:FLJ72 FVD65:FVF72 GEZ65:GFB72 GOV65:GOX72 GYR65:GYT72 HIN65:HIP72 HSJ65:HSL72 ICF65:ICH72 IMB65:IMD72 IVX65:IVZ72 JFT65:JFV72 JPP65:JPR72 JZL65:JZN72 KJH65:KJJ72 KTD65:KTF72 LCZ65:LDB72 LMV65:LMX72 LWR65:LWT72 MGN65:MGP72 MQJ65:MQL72 NAF65:NAH72 NKB65:NKD72 NTX65:NTZ72 ODT65:ODV72 ONP65:ONR72 OXL65:OXN72 PHH65:PHJ72 PRD65:PRF72 QAZ65:QBB72 QKV65:QKX72 QUR65:QUT72 REN65:REP72 ROJ65:ROL72 RYF65:RYH72 SIB65:SID72 SRX65:SRZ72 TBT65:TBV72 TLP65:TLR72 TVL65:TVN72 UFH65:UFJ72 UPD65:UPF72 UYZ65:UZB72 VIV65:VIX72 VSR65:VST72 WCN65:WCP72 WMJ65:WML72 WWF65:WWH72">
      <formula1>"確定,概算"</formula1>
    </dataValidation>
    <dataValidation type="list" allowBlank="1" showInputMessage="1" showErrorMessage="1" sqref="JP65:JQ72 TL65:TM72 ADH65:ADI72 AND65:ANE72 AWZ65:AXA72 BGV65:BGW72 BQR65:BQS72 CAN65:CAO72 CKJ65:CKK72 CUF65:CUG72 DEB65:DEC72 DNX65:DNY72 DXT65:DXU72 EHP65:EHQ72 ERL65:ERM72 FBH65:FBI72 FLD65:FLE72 FUZ65:FVA72 GEV65:GEW72 GOR65:GOS72 GYN65:GYO72 HIJ65:HIK72 HSF65:HSG72 ICB65:ICC72 ILX65:ILY72 IVT65:IVU72 JFP65:JFQ72 JPL65:JPM72 JZH65:JZI72 KJD65:KJE72 KSZ65:KTA72 LCV65:LCW72 LMR65:LMS72 LWN65:LWO72 MGJ65:MGK72 MQF65:MQG72 NAB65:NAC72 NJX65:NJY72 NTT65:NTU72 ODP65:ODQ72 ONL65:ONM72 OXH65:OXI72 PHD65:PHE72 PQZ65:PRA72 QAV65:QAW72 QKR65:QKS72 QUN65:QUO72 REJ65:REK72 ROF65:ROG72 RYB65:RYC72 SHX65:SHY72 SRT65:SRU72 TBP65:TBQ72 TLL65:TLM72 TVH65:TVI72 UFD65:UFE72 UOZ65:UPA72 UYV65:UYW72 VIR65:VIS72 VSN65:VSO72 WCJ65:WCK72 WMF65:WMG72 WWB65:WWC72">
      <formula1>"請求書,請求書・領収書,授業料負担なし証拠"</formula1>
    </dataValidation>
    <dataValidation type="list" allowBlank="1" showInputMessage="1" showErrorMessage="1" sqref="A66:A67">
      <formula1>"免除等無し,全額免除, 一部免除,授業料相当の奨学金有"</formula1>
    </dataValidation>
    <dataValidation type="list" allowBlank="1" showInputMessage="1" showErrorMessage="1" sqref="R66">
      <formula1>"TA又はRA実施, 奨学金受給, その他"</formula1>
    </dataValidation>
    <dataValidation type="list" allowBlank="1" showInputMessage="1" showErrorMessage="1" sqref="R67:W68">
      <formula1>"TA又はRA実施, 奨学金等受給, 履修科目等変更, その他"</formula1>
    </dataValidation>
    <dataValidation type="list" allowBlank="1" showInputMessage="1" showErrorMessage="1" sqref="X57:X61">
      <formula1>"概算, 確定"</formula1>
    </dataValidation>
    <dataValidation type="list" allowBlank="1" showInputMessage="1" showErrorMessage="1" sqref="JQ112:JT118 TM112:TP118 ADI112:ADL118 ANE112:ANH118 AXA112:AXD118 BGW112:BGZ118 BQS112:BQV118 CAO112:CAR118 CKK112:CKN118 CUG112:CUJ118 DEC112:DEF118 DNY112:DOB118 DXU112:DXX118 EHQ112:EHT118 ERM112:ERP118 FBI112:FBL118 FLE112:FLH118 FVA112:FVD118 GEW112:GEZ118 GOS112:GOV118 GYO112:GYR118 HIK112:HIN118 HSG112:HSJ118 ICC112:ICF118 ILY112:IMB118 IVU112:IVX118 JFQ112:JFT118 JPM112:JPP118 JZI112:JZL118 KJE112:KJH118 KTA112:KTD118 LCW112:LCZ118 LMS112:LMV118 LWO112:LWR118 MGK112:MGN118 MQG112:MQJ118 NAC112:NAF118 NJY112:NKB118 NTU112:NTX118 ODQ112:ODT118 ONM112:ONP118 OXI112:OXL118 PHE112:PHH118 PRA112:PRD118 QAW112:QAZ118 QKS112:QKV118 QUO112:QUR118 REK112:REN118 ROG112:ROJ118 RYC112:RYF118 SHY112:SIB118 SRU112:SRX118 TBQ112:TBT118 TLM112:TLP118 TVI112:TVL118 UFE112:UFH118 UPA112:UPD118 UYW112:UYZ118 VIS112:VIV118 VSO112:VSR118 WCK112:WCN118 WMG112:WMJ118 WWC112:WWF118 U118:X118">
      <formula1>"済,今回提出"</formula1>
    </dataValidation>
    <dataValidation type="list" allowBlank="1" showInputMessage="1" showErrorMessage="1" sqref="P44:R44">
      <formula1>"はい,いいえ"</formula1>
    </dataValidation>
    <dataValidation type="textLength" allowBlank="1" showInputMessage="1" showErrorMessage="1" sqref="W5:AF5">
      <formula1>12</formula1>
      <formula2>12</formula2>
    </dataValidation>
  </dataValidations>
  <pageMargins left="0.70866141732283472" right="0.70866141732283472" top="0.74803149606299213" bottom="0.74803149606299213" header="0.31496062992125984" footer="0.31496062992125984"/>
  <pageSetup paperSize="9" scale="97" fitToHeight="5" orientation="portrait" r:id="rId1"/>
  <headerFooter>
    <oddFooter>&amp;C&amp;P／&amp;N</oddFooter>
  </headerFooter>
  <rowBreaks count="2" manualBreakCount="2">
    <brk id="51" max="31" man="1"/>
    <brk id="107" min="4" max="3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為替レート!$B$5:$B$31</xm:f>
          </x14:formula1>
          <xm:sqref>E51:F51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0000"/>
    <pageSetUpPr fitToPage="1"/>
  </sheetPr>
  <dimension ref="A1:AF29"/>
  <sheetViews>
    <sheetView showGridLines="0" defaultGridColor="0" view="pageBreakPreview" colorId="22" zoomScaleNormal="120" zoomScaleSheetLayoutView="100" workbookViewId="0"/>
  </sheetViews>
  <sheetFormatPr defaultRowHeight="12"/>
  <cols>
    <col min="1" max="14" width="2.625" style="4" customWidth="1"/>
    <col min="15" max="15" width="3.25" style="4" customWidth="1"/>
    <col min="16" max="32" width="2.625" style="4" customWidth="1"/>
    <col min="33" max="16384" width="9" style="16"/>
  </cols>
  <sheetData>
    <row r="1" spans="1:32">
      <c r="A1" s="12"/>
      <c r="B1" s="12"/>
      <c r="C1" s="12"/>
      <c r="D1" s="13"/>
      <c r="E1" s="13"/>
      <c r="F1" s="13"/>
      <c r="G1" s="13"/>
      <c r="H1" s="13"/>
      <c r="I1" s="13"/>
      <c r="J1" s="13"/>
      <c r="K1" s="13"/>
      <c r="L1" s="13"/>
      <c r="M1" s="13"/>
      <c r="N1" s="13"/>
      <c r="O1" s="13"/>
      <c r="P1" s="13"/>
      <c r="Q1" s="13"/>
      <c r="R1" s="13"/>
      <c r="S1" s="13"/>
      <c r="T1" s="13"/>
      <c r="U1" s="13"/>
      <c r="V1" s="13"/>
      <c r="W1" s="13"/>
      <c r="X1" s="13"/>
      <c r="Y1" s="13"/>
      <c r="Z1" s="13"/>
      <c r="AA1" s="13"/>
      <c r="AB1" s="13"/>
      <c r="AC1" s="14"/>
      <c r="AD1" s="122" t="s">
        <v>5</v>
      </c>
      <c r="AE1" s="14"/>
      <c r="AF1" s="13"/>
    </row>
    <row r="2" spans="1:32">
      <c r="A2" s="12"/>
      <c r="B2" s="12"/>
      <c r="C2" s="12"/>
      <c r="D2" s="13"/>
      <c r="E2" s="13"/>
      <c r="F2" s="13"/>
      <c r="G2" s="13"/>
      <c r="H2" s="13"/>
      <c r="I2" s="13"/>
      <c r="J2" s="13"/>
      <c r="K2" s="13"/>
      <c r="L2" s="13"/>
      <c r="M2" s="13"/>
      <c r="N2" s="13"/>
      <c r="O2" s="13"/>
      <c r="P2" s="13"/>
      <c r="Q2" s="13"/>
      <c r="R2" s="13"/>
      <c r="S2" s="13"/>
      <c r="T2" s="13"/>
      <c r="U2" s="13"/>
      <c r="V2" s="13"/>
      <c r="W2" s="13"/>
      <c r="X2" s="13"/>
      <c r="Y2" s="13"/>
      <c r="Z2" s="13"/>
      <c r="AA2" s="13"/>
      <c r="AB2" s="13"/>
      <c r="AC2" s="14"/>
      <c r="AD2" s="122"/>
      <c r="AE2" s="14"/>
      <c r="AF2" s="13"/>
    </row>
    <row r="3" spans="1:32" ht="27.75" customHeight="1">
      <c r="A3" s="420" t="s">
        <v>199</v>
      </c>
      <c r="B3" s="420"/>
      <c r="C3" s="420"/>
      <c r="D3" s="420"/>
      <c r="E3" s="420"/>
      <c r="F3" s="420"/>
      <c r="G3" s="420"/>
      <c r="H3" s="420"/>
      <c r="I3" s="420"/>
      <c r="J3" s="420"/>
      <c r="K3" s="420"/>
      <c r="L3" s="420"/>
      <c r="M3" s="420"/>
      <c r="N3" s="420"/>
      <c r="O3" s="420"/>
      <c r="P3" s="420"/>
      <c r="Q3" s="420"/>
      <c r="R3" s="420"/>
      <c r="S3" s="420"/>
      <c r="T3" s="420"/>
      <c r="U3" s="420"/>
      <c r="V3" s="420"/>
      <c r="W3" s="420"/>
      <c r="X3" s="420"/>
      <c r="Y3" s="420"/>
      <c r="Z3" s="420"/>
      <c r="AA3" s="420"/>
      <c r="AB3" s="420"/>
      <c r="AC3" s="420"/>
      <c r="AD3" s="420"/>
      <c r="AE3" s="420"/>
      <c r="AF3" s="420"/>
    </row>
    <row r="4" spans="1:32" ht="15">
      <c r="A4" s="99"/>
      <c r="B4" s="99"/>
      <c r="C4" s="99"/>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row>
    <row r="5" spans="1:32" s="74" customFormat="1" ht="23.25" customHeight="1">
      <c r="A5" s="73" t="s">
        <v>192</v>
      </c>
      <c r="B5" s="73"/>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row>
    <row r="6" spans="1:32" ht="15.75" customHeight="1">
      <c r="A6" s="385" t="s">
        <v>194</v>
      </c>
      <c r="B6" s="385"/>
      <c r="C6" s="385"/>
      <c r="D6" s="385"/>
      <c r="E6" s="385"/>
      <c r="F6" s="385"/>
      <c r="G6" s="385"/>
      <c r="H6" s="385"/>
      <c r="I6" s="385"/>
      <c r="J6" s="392"/>
      <c r="K6" s="393"/>
      <c r="L6" s="393"/>
      <c r="M6" s="393"/>
      <c r="N6" s="98" t="s">
        <v>7</v>
      </c>
      <c r="O6" s="393"/>
      <c r="P6" s="393"/>
      <c r="Q6" s="98" t="s">
        <v>19</v>
      </c>
      <c r="R6" s="393"/>
      <c r="S6" s="393"/>
      <c r="T6" s="98" t="s">
        <v>9</v>
      </c>
      <c r="U6" s="378"/>
      <c r="V6" s="378"/>
      <c r="W6" s="20"/>
      <c r="X6" s="95"/>
      <c r="Y6" s="95"/>
      <c r="Z6" s="95"/>
      <c r="AA6" s="95"/>
      <c r="AB6" s="95"/>
      <c r="AC6" s="95"/>
      <c r="AD6" s="95"/>
      <c r="AE6" s="95"/>
      <c r="AF6" s="95"/>
    </row>
    <row r="7" spans="1:32" ht="18.75" customHeight="1">
      <c r="A7" s="385" t="s">
        <v>0</v>
      </c>
      <c r="B7" s="385"/>
      <c r="C7" s="385"/>
      <c r="D7" s="385"/>
      <c r="E7" s="385"/>
      <c r="F7" s="385"/>
      <c r="G7" s="385"/>
      <c r="H7" s="385"/>
      <c r="I7" s="385"/>
      <c r="J7" s="421"/>
      <c r="K7" s="422"/>
      <c r="L7" s="422"/>
      <c r="M7" s="422"/>
      <c r="N7" s="422"/>
      <c r="O7" s="422"/>
      <c r="P7" s="422"/>
      <c r="Q7" s="378" t="s">
        <v>1</v>
      </c>
      <c r="R7" s="378"/>
      <c r="S7" s="378"/>
      <c r="T7" s="378"/>
      <c r="U7" s="378"/>
      <c r="V7" s="423"/>
      <c r="W7" s="423"/>
      <c r="X7" s="423"/>
      <c r="Y7" s="423"/>
      <c r="Z7" s="423"/>
      <c r="AA7" s="423"/>
      <c r="AB7" s="423"/>
      <c r="AC7" s="423"/>
      <c r="AD7" s="423"/>
      <c r="AE7" s="423"/>
      <c r="AF7" s="423"/>
    </row>
    <row r="8" spans="1:32" ht="15.75" customHeight="1">
      <c r="A8" s="385" t="s">
        <v>2</v>
      </c>
      <c r="B8" s="385"/>
      <c r="C8" s="385"/>
      <c r="D8" s="385"/>
      <c r="E8" s="385"/>
      <c r="F8" s="385" t="s">
        <v>191</v>
      </c>
      <c r="G8" s="385" t="s">
        <v>13</v>
      </c>
      <c r="H8" s="385"/>
      <c r="I8" s="385"/>
      <c r="J8" s="386"/>
      <c r="K8" s="387"/>
      <c r="L8" s="387"/>
      <c r="M8" s="387"/>
      <c r="N8" s="387"/>
      <c r="O8" s="387"/>
      <c r="P8" s="387"/>
      <c r="Q8" s="387"/>
      <c r="R8" s="387"/>
      <c r="S8" s="387"/>
      <c r="T8" s="387"/>
      <c r="U8" s="387"/>
      <c r="V8" s="387"/>
      <c r="W8" s="387"/>
      <c r="X8" s="387"/>
      <c r="Y8" s="387"/>
      <c r="Z8" s="387"/>
      <c r="AA8" s="387"/>
      <c r="AB8" s="387"/>
      <c r="AC8" s="387"/>
      <c r="AD8" s="387"/>
      <c r="AE8" s="387"/>
      <c r="AF8" s="388"/>
    </row>
    <row r="9" spans="1:32" ht="15.75" customHeight="1">
      <c r="A9" s="385" t="s">
        <v>23</v>
      </c>
      <c r="B9" s="385"/>
      <c r="C9" s="385"/>
      <c r="D9" s="385"/>
      <c r="E9" s="385"/>
      <c r="F9" s="385"/>
      <c r="G9" s="385"/>
      <c r="H9" s="385"/>
      <c r="I9" s="385"/>
      <c r="J9" s="392"/>
      <c r="K9" s="393"/>
      <c r="L9" s="393"/>
      <c r="M9" s="393"/>
      <c r="N9" s="98" t="s">
        <v>7</v>
      </c>
      <c r="O9" s="393"/>
      <c r="P9" s="393"/>
      <c r="Q9" s="98" t="s">
        <v>19</v>
      </c>
      <c r="R9" s="100"/>
      <c r="S9" s="100" t="s">
        <v>24</v>
      </c>
      <c r="T9" s="20"/>
      <c r="U9" s="20"/>
      <c r="V9" s="393"/>
      <c r="W9" s="393"/>
      <c r="X9" s="393"/>
      <c r="Y9" s="393"/>
      <c r="Z9" s="98" t="s">
        <v>7</v>
      </c>
      <c r="AA9" s="393"/>
      <c r="AB9" s="393"/>
      <c r="AC9" s="98" t="s">
        <v>19</v>
      </c>
      <c r="AD9" s="378"/>
      <c r="AE9" s="378"/>
      <c r="AF9" s="21"/>
    </row>
    <row r="10" spans="1:32" ht="15.75" customHeight="1">
      <c r="A10" s="379" t="s">
        <v>16</v>
      </c>
      <c r="B10" s="380"/>
      <c r="C10" s="380"/>
      <c r="D10" s="380"/>
      <c r="E10" s="380"/>
      <c r="F10" s="380"/>
      <c r="G10" s="380"/>
      <c r="H10" s="380"/>
      <c r="I10" s="381"/>
      <c r="J10" s="382"/>
      <c r="K10" s="383"/>
      <c r="L10" s="383"/>
      <c r="M10" s="383"/>
      <c r="N10" s="383"/>
      <c r="O10" s="383"/>
      <c r="P10" s="383"/>
      <c r="Q10" s="383"/>
      <c r="R10" s="383"/>
      <c r="S10" s="383"/>
      <c r="T10" s="383"/>
      <c r="U10" s="383"/>
      <c r="V10" s="383"/>
      <c r="W10" s="383"/>
      <c r="X10" s="383"/>
      <c r="Y10" s="383"/>
      <c r="Z10" s="383"/>
      <c r="AA10" s="383"/>
      <c r="AB10" s="383"/>
      <c r="AC10" s="383"/>
      <c r="AD10" s="383"/>
      <c r="AE10" s="383"/>
      <c r="AF10" s="384"/>
    </row>
    <row r="11" spans="1:32" ht="15.75" customHeight="1">
      <c r="A11" s="385" t="s">
        <v>17</v>
      </c>
      <c r="B11" s="385"/>
      <c r="C11" s="385"/>
      <c r="D11" s="385"/>
      <c r="E11" s="385"/>
      <c r="F11" s="385"/>
      <c r="G11" s="385"/>
      <c r="H11" s="385"/>
      <c r="I11" s="385"/>
      <c r="J11" s="386"/>
      <c r="K11" s="387"/>
      <c r="L11" s="387"/>
      <c r="M11" s="387"/>
      <c r="N11" s="387"/>
      <c r="O11" s="387"/>
      <c r="P11" s="387"/>
      <c r="Q11" s="387"/>
      <c r="R11" s="387"/>
      <c r="S11" s="387"/>
      <c r="T11" s="387"/>
      <c r="U11" s="388"/>
      <c r="V11" s="385" t="s">
        <v>18</v>
      </c>
      <c r="W11" s="385"/>
      <c r="X11" s="385"/>
      <c r="Y11" s="382"/>
      <c r="Z11" s="383"/>
      <c r="AA11" s="383"/>
      <c r="AB11" s="383"/>
      <c r="AC11" s="383"/>
      <c r="AD11" s="383"/>
      <c r="AE11" s="383"/>
      <c r="AF11" s="384"/>
    </row>
    <row r="12" spans="1:32">
      <c r="A12" s="6"/>
      <c r="E12" s="6"/>
      <c r="F12" s="6"/>
    </row>
    <row r="13" spans="1:32" s="74" customFormat="1" ht="23.25" customHeight="1">
      <c r="A13" s="73" t="s">
        <v>193</v>
      </c>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row>
    <row r="14" spans="1:32" s="131" customFormat="1" ht="12" customHeight="1">
      <c r="A14" s="129"/>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row>
    <row r="15" spans="1:32" s="131" customFormat="1">
      <c r="A15" s="129"/>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row>
    <row r="16" spans="1:32" s="132" customFormat="1"/>
    <row r="17" s="132" customFormat="1"/>
    <row r="18" s="132" customFormat="1"/>
    <row r="19" s="132" customFormat="1"/>
    <row r="20" s="132" customFormat="1"/>
    <row r="21" s="132" customFormat="1"/>
    <row r="22" s="132" customFormat="1"/>
    <row r="23" s="132" customFormat="1"/>
    <row r="24" s="132" customFormat="1"/>
    <row r="25" s="132" customFormat="1"/>
    <row r="26" s="132" customFormat="1"/>
    <row r="27" s="132" customFormat="1"/>
    <row r="28" s="132" customFormat="1"/>
    <row r="29" s="132" customFormat="1"/>
  </sheetData>
  <sheetProtection password="AE49" sheet="1" scenarios="1" formatRows="0" insertRows="0" deleteRows="0"/>
  <mergeCells count="24">
    <mergeCell ref="J7:P7"/>
    <mergeCell ref="Q7:U7"/>
    <mergeCell ref="V7:AF7"/>
    <mergeCell ref="A6:I6"/>
    <mergeCell ref="J6:M6"/>
    <mergeCell ref="O6:P6"/>
    <mergeCell ref="R6:S6"/>
    <mergeCell ref="U6:V6"/>
    <mergeCell ref="A11:I11"/>
    <mergeCell ref="J11:U11"/>
    <mergeCell ref="V11:X11"/>
    <mergeCell ref="Y11:AF11"/>
    <mergeCell ref="A3:AF3"/>
    <mergeCell ref="A9:I9"/>
    <mergeCell ref="J9:M9"/>
    <mergeCell ref="O9:P9"/>
    <mergeCell ref="V9:Y9"/>
    <mergeCell ref="AA9:AB9"/>
    <mergeCell ref="A8:I8"/>
    <mergeCell ref="J8:AF8"/>
    <mergeCell ref="AD9:AE9"/>
    <mergeCell ref="A10:I10"/>
    <mergeCell ref="J10:AF10"/>
    <mergeCell ref="A7:I7"/>
  </mergeCells>
  <phoneticPr fontId="5"/>
  <dataValidations count="1">
    <dataValidation type="textLength" allowBlank="1" showInputMessage="1" showErrorMessage="1" sqref="J7:P7">
      <formula1>12</formula1>
      <formula2>12</formula2>
    </dataValidation>
  </dataValidations>
  <pageMargins left="0.70866141732283472" right="0.70866141732283472" top="0.74803149606299213" bottom="0.74803149606299213" header="0.31496062992125984" footer="0.31496062992125984"/>
  <pageSetup paperSize="9" orientation="portrait" r:id="rId1"/>
  <headerFooter>
    <oddFooter>&amp;C&amp;P／&amp;N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AF33"/>
  <sheetViews>
    <sheetView showGridLines="0" defaultGridColor="0" view="pageBreakPreview" colorId="22" zoomScaleNormal="120" zoomScaleSheetLayoutView="100" workbookViewId="0"/>
  </sheetViews>
  <sheetFormatPr defaultRowHeight="12"/>
  <cols>
    <col min="1" max="14" width="2.625" style="4" customWidth="1"/>
    <col min="15" max="15" width="3.25" style="4" customWidth="1"/>
    <col min="16" max="32" width="2.625" style="4" customWidth="1"/>
    <col min="33" max="16384" width="9" style="16"/>
  </cols>
  <sheetData>
    <row r="1" spans="1:32">
      <c r="A1" s="12"/>
      <c r="B1" s="12"/>
      <c r="C1" s="12"/>
      <c r="D1" s="13"/>
      <c r="E1" s="13"/>
      <c r="F1" s="13"/>
      <c r="G1" s="13"/>
      <c r="H1" s="13"/>
      <c r="I1" s="13"/>
      <c r="J1" s="13"/>
      <c r="K1" s="13"/>
      <c r="L1" s="13"/>
      <c r="M1" s="13"/>
      <c r="N1" s="13"/>
      <c r="O1" s="13"/>
      <c r="P1" s="13"/>
      <c r="Q1" s="13"/>
      <c r="R1" s="13"/>
      <c r="S1" s="13"/>
      <c r="T1" s="13"/>
      <c r="U1" s="13"/>
      <c r="V1" s="13"/>
      <c r="W1" s="13"/>
      <c r="X1" s="13"/>
      <c r="Y1" s="13"/>
      <c r="Z1" s="13"/>
      <c r="AA1" s="13"/>
      <c r="AB1" s="13"/>
      <c r="AC1" s="14"/>
      <c r="AD1" s="15" t="s">
        <v>3</v>
      </c>
      <c r="AE1" s="14"/>
      <c r="AF1" s="13"/>
    </row>
    <row r="2" spans="1:32">
      <c r="A2" s="12"/>
      <c r="B2" s="12"/>
      <c r="C2" s="12"/>
      <c r="D2" s="13"/>
      <c r="E2" s="13"/>
      <c r="F2" s="13"/>
      <c r="G2" s="13"/>
      <c r="H2" s="13"/>
      <c r="I2" s="13"/>
      <c r="J2" s="13"/>
      <c r="K2" s="13"/>
      <c r="L2" s="13"/>
      <c r="M2" s="13"/>
      <c r="N2" s="13"/>
      <c r="O2" s="13"/>
      <c r="P2" s="13"/>
      <c r="Q2" s="13"/>
      <c r="R2" s="13"/>
      <c r="S2" s="13"/>
      <c r="T2" s="13"/>
      <c r="U2" s="13"/>
      <c r="V2" s="13"/>
      <c r="W2" s="13"/>
      <c r="X2" s="13"/>
      <c r="Y2" s="13"/>
      <c r="Z2" s="13"/>
      <c r="AA2" s="13"/>
      <c r="AB2" s="13"/>
      <c r="AC2" s="14"/>
      <c r="AD2" s="15"/>
      <c r="AE2" s="14"/>
      <c r="AF2" s="13"/>
    </row>
    <row r="3" spans="1:32" ht="34.5" customHeight="1">
      <c r="A3" s="420" t="s">
        <v>197</v>
      </c>
      <c r="B3" s="420"/>
      <c r="C3" s="420"/>
      <c r="D3" s="420"/>
      <c r="E3" s="420"/>
      <c r="F3" s="420"/>
      <c r="G3" s="420"/>
      <c r="H3" s="420"/>
      <c r="I3" s="420"/>
      <c r="J3" s="420"/>
      <c r="K3" s="420"/>
      <c r="L3" s="420"/>
      <c r="M3" s="420"/>
      <c r="N3" s="420"/>
      <c r="O3" s="420"/>
      <c r="P3" s="420"/>
      <c r="Q3" s="420"/>
      <c r="R3" s="420"/>
      <c r="S3" s="420"/>
      <c r="T3" s="420"/>
      <c r="U3" s="420"/>
      <c r="V3" s="420"/>
      <c r="W3" s="420"/>
      <c r="X3" s="420"/>
      <c r="Y3" s="420"/>
      <c r="Z3" s="420"/>
      <c r="AA3" s="420"/>
      <c r="AB3" s="420"/>
      <c r="AC3" s="420"/>
      <c r="AD3" s="420"/>
      <c r="AE3" s="420"/>
      <c r="AF3" s="420"/>
    </row>
    <row r="4" spans="1:32" ht="15">
      <c r="A4" s="94"/>
      <c r="B4" s="94"/>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row>
    <row r="5" spans="1:32" s="74" customFormat="1" ht="23.25" customHeight="1">
      <c r="A5" s="73" t="s">
        <v>192</v>
      </c>
      <c r="B5" s="73"/>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row>
    <row r="6" spans="1:32" ht="15.75" customHeight="1">
      <c r="A6" s="385" t="s">
        <v>194</v>
      </c>
      <c r="B6" s="385"/>
      <c r="C6" s="385"/>
      <c r="D6" s="385"/>
      <c r="E6" s="385"/>
      <c r="F6" s="385"/>
      <c r="G6" s="385"/>
      <c r="H6" s="385"/>
      <c r="I6" s="385"/>
      <c r="J6" s="392"/>
      <c r="K6" s="393"/>
      <c r="L6" s="393"/>
      <c r="M6" s="393"/>
      <c r="N6" s="128" t="s">
        <v>7</v>
      </c>
      <c r="O6" s="393"/>
      <c r="P6" s="393"/>
      <c r="Q6" s="128" t="s">
        <v>19</v>
      </c>
      <c r="R6" s="393"/>
      <c r="S6" s="393"/>
      <c r="T6" s="128" t="s">
        <v>9</v>
      </c>
      <c r="U6" s="378"/>
      <c r="V6" s="378"/>
      <c r="W6" s="20"/>
      <c r="X6" s="51"/>
      <c r="Y6" s="51"/>
      <c r="Z6" s="51"/>
      <c r="AA6" s="51"/>
      <c r="AB6" s="51"/>
      <c r="AC6" s="51"/>
      <c r="AD6" s="51"/>
      <c r="AE6" s="51"/>
      <c r="AF6" s="51"/>
    </row>
    <row r="7" spans="1:32" ht="18.75" customHeight="1">
      <c r="A7" s="385" t="s">
        <v>0</v>
      </c>
      <c r="B7" s="385"/>
      <c r="C7" s="385"/>
      <c r="D7" s="385"/>
      <c r="E7" s="385"/>
      <c r="F7" s="385"/>
      <c r="G7" s="385"/>
      <c r="H7" s="385"/>
      <c r="I7" s="385"/>
      <c r="J7" s="421"/>
      <c r="K7" s="422"/>
      <c r="L7" s="422"/>
      <c r="M7" s="422"/>
      <c r="N7" s="422"/>
      <c r="O7" s="422"/>
      <c r="P7" s="422"/>
      <c r="Q7" s="378" t="s">
        <v>1</v>
      </c>
      <c r="R7" s="378"/>
      <c r="S7" s="378"/>
      <c r="T7" s="378"/>
      <c r="U7" s="378"/>
      <c r="V7" s="423"/>
      <c r="W7" s="423"/>
      <c r="X7" s="423"/>
      <c r="Y7" s="423"/>
      <c r="Z7" s="423"/>
      <c r="AA7" s="423"/>
      <c r="AB7" s="423"/>
      <c r="AC7" s="423"/>
      <c r="AD7" s="423"/>
      <c r="AE7" s="423"/>
      <c r="AF7" s="423"/>
    </row>
    <row r="8" spans="1:32" ht="15.75" customHeight="1">
      <c r="A8" s="385" t="s">
        <v>2</v>
      </c>
      <c r="B8" s="385"/>
      <c r="C8" s="385"/>
      <c r="D8" s="385"/>
      <c r="E8" s="385"/>
      <c r="F8" s="385" t="s">
        <v>191</v>
      </c>
      <c r="G8" s="385" t="s">
        <v>13</v>
      </c>
      <c r="H8" s="385"/>
      <c r="I8" s="385"/>
      <c r="J8" s="386"/>
      <c r="K8" s="387"/>
      <c r="L8" s="387"/>
      <c r="M8" s="387"/>
      <c r="N8" s="387"/>
      <c r="O8" s="387"/>
      <c r="P8" s="387"/>
      <c r="Q8" s="387"/>
      <c r="R8" s="387"/>
      <c r="S8" s="387"/>
      <c r="T8" s="387"/>
      <c r="U8" s="387"/>
      <c r="V8" s="387"/>
      <c r="W8" s="387"/>
      <c r="X8" s="387"/>
      <c r="Y8" s="387"/>
      <c r="Z8" s="387"/>
      <c r="AA8" s="387"/>
      <c r="AB8" s="387"/>
      <c r="AC8" s="387"/>
      <c r="AD8" s="387"/>
      <c r="AE8" s="387"/>
      <c r="AF8" s="388"/>
    </row>
    <row r="9" spans="1:32" ht="15.75" customHeight="1">
      <c r="A9" s="385" t="s">
        <v>23</v>
      </c>
      <c r="B9" s="385"/>
      <c r="C9" s="385"/>
      <c r="D9" s="385"/>
      <c r="E9" s="385"/>
      <c r="F9" s="385"/>
      <c r="G9" s="385"/>
      <c r="H9" s="385"/>
      <c r="I9" s="385"/>
      <c r="J9" s="392"/>
      <c r="K9" s="393"/>
      <c r="L9" s="393"/>
      <c r="M9" s="393"/>
      <c r="N9" s="128" t="s">
        <v>7</v>
      </c>
      <c r="O9" s="393"/>
      <c r="P9" s="393"/>
      <c r="Q9" s="128" t="s">
        <v>19</v>
      </c>
      <c r="R9" s="100"/>
      <c r="S9" s="100" t="s">
        <v>24</v>
      </c>
      <c r="T9" s="20"/>
      <c r="U9" s="20"/>
      <c r="V9" s="393"/>
      <c r="W9" s="393"/>
      <c r="X9" s="393"/>
      <c r="Y9" s="393"/>
      <c r="Z9" s="128" t="s">
        <v>7</v>
      </c>
      <c r="AA9" s="393"/>
      <c r="AB9" s="393"/>
      <c r="AC9" s="128" t="s">
        <v>19</v>
      </c>
      <c r="AD9" s="378"/>
      <c r="AE9" s="378"/>
      <c r="AF9" s="21"/>
    </row>
    <row r="10" spans="1:32" ht="15.75" customHeight="1">
      <c r="A10" s="379" t="s">
        <v>16</v>
      </c>
      <c r="B10" s="380"/>
      <c r="C10" s="380"/>
      <c r="D10" s="380"/>
      <c r="E10" s="380"/>
      <c r="F10" s="380"/>
      <c r="G10" s="380"/>
      <c r="H10" s="380"/>
      <c r="I10" s="381"/>
      <c r="J10" s="382"/>
      <c r="K10" s="383"/>
      <c r="L10" s="383"/>
      <c r="M10" s="383"/>
      <c r="N10" s="383"/>
      <c r="O10" s="383"/>
      <c r="P10" s="383"/>
      <c r="Q10" s="383"/>
      <c r="R10" s="383"/>
      <c r="S10" s="383"/>
      <c r="T10" s="383"/>
      <c r="U10" s="383"/>
      <c r="V10" s="383"/>
      <c r="W10" s="383"/>
      <c r="X10" s="383"/>
      <c r="Y10" s="383"/>
      <c r="Z10" s="383"/>
      <c r="AA10" s="383"/>
      <c r="AB10" s="383"/>
      <c r="AC10" s="383"/>
      <c r="AD10" s="383"/>
      <c r="AE10" s="383"/>
      <c r="AF10" s="384"/>
    </row>
    <row r="11" spans="1:32" ht="15.75" customHeight="1">
      <c r="A11" s="385" t="s">
        <v>17</v>
      </c>
      <c r="B11" s="385"/>
      <c r="C11" s="385"/>
      <c r="D11" s="385"/>
      <c r="E11" s="385"/>
      <c r="F11" s="385"/>
      <c r="G11" s="385"/>
      <c r="H11" s="385"/>
      <c r="I11" s="385"/>
      <c r="J11" s="386"/>
      <c r="K11" s="387"/>
      <c r="L11" s="387"/>
      <c r="M11" s="387"/>
      <c r="N11" s="387"/>
      <c r="O11" s="387"/>
      <c r="P11" s="387"/>
      <c r="Q11" s="387"/>
      <c r="R11" s="387"/>
      <c r="S11" s="387"/>
      <c r="T11" s="387"/>
      <c r="U11" s="388"/>
      <c r="V11" s="385" t="s">
        <v>18</v>
      </c>
      <c r="W11" s="385"/>
      <c r="X11" s="385"/>
      <c r="Y11" s="382"/>
      <c r="Z11" s="383"/>
      <c r="AA11" s="383"/>
      <c r="AB11" s="383"/>
      <c r="AC11" s="383"/>
      <c r="AD11" s="383"/>
      <c r="AE11" s="383"/>
      <c r="AF11" s="384"/>
    </row>
    <row r="12" spans="1:32">
      <c r="A12" s="6"/>
      <c r="E12" s="6"/>
      <c r="F12" s="6"/>
    </row>
    <row r="13" spans="1:32" s="74" customFormat="1" ht="23.25" customHeight="1">
      <c r="A13" s="73" t="s">
        <v>193</v>
      </c>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row>
    <row r="14" spans="1:32" s="131" customFormat="1" ht="12" customHeight="1">
      <c r="A14" s="129"/>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row>
    <row r="15" spans="1:32" s="131" customFormat="1">
      <c r="A15" s="129"/>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row>
    <row r="16" spans="1:32" s="132" customFormat="1"/>
    <row r="17" s="132" customFormat="1"/>
    <row r="18" s="132" customFormat="1"/>
    <row r="19" s="132" customFormat="1"/>
    <row r="20" s="132" customFormat="1"/>
    <row r="21" s="132" customFormat="1"/>
    <row r="22" s="132" customFormat="1"/>
    <row r="23" s="132" customFormat="1"/>
    <row r="24" s="132" customFormat="1"/>
    <row r="25" s="132" customFormat="1"/>
    <row r="26" s="132" customFormat="1"/>
    <row r="27" s="132" customFormat="1"/>
    <row r="28" s="132" customFormat="1"/>
    <row r="29" s="132" customFormat="1"/>
    <row r="30" s="132" customFormat="1"/>
    <row r="31" s="132" customFormat="1"/>
    <row r="32" s="132" customFormat="1"/>
    <row r="33" s="132" customFormat="1"/>
  </sheetData>
  <sheetProtection password="AE49" sheet="1" scenarios="1" formatRows="0" insertRows="0" deleteRows="0"/>
  <mergeCells count="24">
    <mergeCell ref="A10:I10"/>
    <mergeCell ref="J10:AF10"/>
    <mergeCell ref="A11:I11"/>
    <mergeCell ref="J11:U11"/>
    <mergeCell ref="V11:X11"/>
    <mergeCell ref="Y11:AF11"/>
    <mergeCell ref="AD9:AE9"/>
    <mergeCell ref="A7:I7"/>
    <mergeCell ref="J7:P7"/>
    <mergeCell ref="Q7:U7"/>
    <mergeCell ref="V7:AF7"/>
    <mergeCell ref="A8:I8"/>
    <mergeCell ref="J8:AF8"/>
    <mergeCell ref="A9:I9"/>
    <mergeCell ref="J9:M9"/>
    <mergeCell ref="O9:P9"/>
    <mergeCell ref="V9:Y9"/>
    <mergeCell ref="AA9:AB9"/>
    <mergeCell ref="A3:AF3"/>
    <mergeCell ref="A6:I6"/>
    <mergeCell ref="J6:M6"/>
    <mergeCell ref="O6:P6"/>
    <mergeCell ref="R6:S6"/>
    <mergeCell ref="U6:V6"/>
  </mergeCells>
  <phoneticPr fontId="5"/>
  <dataValidations count="1">
    <dataValidation type="textLength" allowBlank="1" showInputMessage="1" showErrorMessage="1" sqref="J7:P7">
      <formula1>12</formula1>
      <formula2>12</formula2>
    </dataValidation>
  </dataValidations>
  <pageMargins left="0.70866141732283472" right="0.70866141732283472" top="0.74803149606299213" bottom="0.74803149606299213" header="0.31496062992125984" footer="0.31496062992125984"/>
  <pageSetup paperSize="9" orientation="portrait" r:id="rId1"/>
  <headerFooter>
    <oddFooter>&amp;C&amp;P／&amp;N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pageSetUpPr fitToPage="1"/>
  </sheetPr>
  <dimension ref="A1:AF30"/>
  <sheetViews>
    <sheetView showGridLines="0" defaultGridColor="0" view="pageBreakPreview" colorId="22" zoomScaleNormal="120" zoomScaleSheetLayoutView="100" workbookViewId="0"/>
  </sheetViews>
  <sheetFormatPr defaultRowHeight="12"/>
  <cols>
    <col min="1" max="14" width="2.625" style="4" customWidth="1"/>
    <col min="15" max="15" width="3.25" style="4" customWidth="1"/>
    <col min="16" max="32" width="2.625" style="4" customWidth="1"/>
    <col min="33" max="16384" width="9" style="16"/>
  </cols>
  <sheetData>
    <row r="1" spans="1:32">
      <c r="A1" s="12"/>
      <c r="B1" s="12"/>
      <c r="C1" s="12"/>
      <c r="D1" s="13"/>
      <c r="E1" s="13"/>
      <c r="F1" s="13"/>
      <c r="G1" s="13"/>
      <c r="H1" s="13"/>
      <c r="I1" s="13"/>
      <c r="J1" s="13"/>
      <c r="K1" s="13"/>
      <c r="L1" s="13"/>
      <c r="M1" s="13"/>
      <c r="N1" s="13"/>
      <c r="O1" s="13"/>
      <c r="P1" s="13"/>
      <c r="Q1" s="13"/>
      <c r="R1" s="13"/>
      <c r="S1" s="13"/>
      <c r="T1" s="13"/>
      <c r="U1" s="13"/>
      <c r="V1" s="13"/>
      <c r="W1" s="13"/>
      <c r="X1" s="13"/>
      <c r="Y1" s="13"/>
      <c r="Z1" s="13"/>
      <c r="AA1" s="13"/>
      <c r="AB1" s="13"/>
      <c r="AC1" s="14"/>
      <c r="AD1" s="15" t="s">
        <v>196</v>
      </c>
      <c r="AE1" s="14"/>
      <c r="AF1" s="13"/>
    </row>
    <row r="2" spans="1:32">
      <c r="A2" s="12"/>
      <c r="B2" s="12"/>
      <c r="C2" s="12"/>
      <c r="D2" s="13"/>
      <c r="E2" s="13"/>
      <c r="F2" s="13"/>
      <c r="G2" s="13"/>
      <c r="H2" s="13"/>
      <c r="I2" s="13"/>
      <c r="J2" s="13"/>
      <c r="K2" s="13"/>
      <c r="L2" s="13"/>
      <c r="M2" s="13"/>
      <c r="N2" s="13"/>
      <c r="O2" s="13"/>
      <c r="P2" s="13"/>
      <c r="Q2" s="13"/>
      <c r="R2" s="13"/>
      <c r="S2" s="13"/>
      <c r="T2" s="13"/>
      <c r="U2" s="13"/>
      <c r="V2" s="13"/>
      <c r="W2" s="13"/>
      <c r="X2" s="13"/>
      <c r="Y2" s="13"/>
      <c r="Z2" s="13"/>
      <c r="AA2" s="13"/>
      <c r="AB2" s="13"/>
      <c r="AC2" s="14"/>
      <c r="AD2" s="15"/>
      <c r="AE2" s="14"/>
      <c r="AF2" s="13"/>
    </row>
    <row r="3" spans="1:32" ht="24">
      <c r="A3" s="420" t="s">
        <v>195</v>
      </c>
      <c r="B3" s="420"/>
      <c r="C3" s="420"/>
      <c r="D3" s="420"/>
      <c r="E3" s="420"/>
      <c r="F3" s="420"/>
      <c r="G3" s="420"/>
      <c r="H3" s="420"/>
      <c r="I3" s="420"/>
      <c r="J3" s="420"/>
      <c r="K3" s="420"/>
      <c r="L3" s="420"/>
      <c r="M3" s="420"/>
      <c r="N3" s="420"/>
      <c r="O3" s="420"/>
      <c r="P3" s="420"/>
      <c r="Q3" s="420"/>
      <c r="R3" s="420"/>
      <c r="S3" s="420"/>
      <c r="T3" s="420"/>
      <c r="U3" s="420"/>
      <c r="V3" s="420"/>
      <c r="W3" s="420"/>
      <c r="X3" s="420"/>
      <c r="Y3" s="420"/>
      <c r="Z3" s="420"/>
      <c r="AA3" s="420"/>
      <c r="AB3" s="420"/>
      <c r="AC3" s="420"/>
      <c r="AD3" s="420"/>
      <c r="AE3" s="420"/>
      <c r="AF3" s="420"/>
    </row>
    <row r="4" spans="1:32" ht="15">
      <c r="A4" s="94"/>
      <c r="B4" s="94"/>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row>
    <row r="5" spans="1:32" s="74" customFormat="1" ht="23.25" customHeight="1">
      <c r="A5" s="73" t="s">
        <v>192</v>
      </c>
      <c r="B5" s="73"/>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row>
    <row r="6" spans="1:32" ht="15.75" customHeight="1">
      <c r="A6" s="385" t="s">
        <v>194</v>
      </c>
      <c r="B6" s="385"/>
      <c r="C6" s="385"/>
      <c r="D6" s="385"/>
      <c r="E6" s="385"/>
      <c r="F6" s="385"/>
      <c r="G6" s="385"/>
      <c r="H6" s="385"/>
      <c r="I6" s="385"/>
      <c r="J6" s="392"/>
      <c r="K6" s="393"/>
      <c r="L6" s="393"/>
      <c r="M6" s="393"/>
      <c r="N6" s="128" t="s">
        <v>7</v>
      </c>
      <c r="O6" s="393"/>
      <c r="P6" s="393"/>
      <c r="Q6" s="128" t="s">
        <v>19</v>
      </c>
      <c r="R6" s="393"/>
      <c r="S6" s="393"/>
      <c r="T6" s="128" t="s">
        <v>9</v>
      </c>
      <c r="U6" s="378"/>
      <c r="V6" s="378"/>
      <c r="W6" s="20"/>
      <c r="X6" s="51"/>
      <c r="Y6" s="51"/>
      <c r="Z6" s="51"/>
      <c r="AA6" s="51"/>
      <c r="AB6" s="51"/>
      <c r="AC6" s="51"/>
      <c r="AD6" s="51"/>
      <c r="AE6" s="51"/>
      <c r="AF6" s="51"/>
    </row>
    <row r="7" spans="1:32" ht="18.75" customHeight="1">
      <c r="A7" s="385" t="s">
        <v>0</v>
      </c>
      <c r="B7" s="385"/>
      <c r="C7" s="385"/>
      <c r="D7" s="385"/>
      <c r="E7" s="385"/>
      <c r="F7" s="385"/>
      <c r="G7" s="385"/>
      <c r="H7" s="385"/>
      <c r="I7" s="385"/>
      <c r="J7" s="421"/>
      <c r="K7" s="422"/>
      <c r="L7" s="422"/>
      <c r="M7" s="422"/>
      <c r="N7" s="422"/>
      <c r="O7" s="422"/>
      <c r="P7" s="422"/>
      <c r="Q7" s="378" t="s">
        <v>1</v>
      </c>
      <c r="R7" s="378"/>
      <c r="S7" s="378"/>
      <c r="T7" s="378"/>
      <c r="U7" s="378"/>
      <c r="V7" s="423"/>
      <c r="W7" s="423"/>
      <c r="X7" s="423"/>
      <c r="Y7" s="423"/>
      <c r="Z7" s="423"/>
      <c r="AA7" s="423"/>
      <c r="AB7" s="423"/>
      <c r="AC7" s="423"/>
      <c r="AD7" s="423"/>
      <c r="AE7" s="423"/>
      <c r="AF7" s="423"/>
    </row>
    <row r="8" spans="1:32" ht="15.75" customHeight="1">
      <c r="A8" s="385" t="s">
        <v>2</v>
      </c>
      <c r="B8" s="385"/>
      <c r="C8" s="385"/>
      <c r="D8" s="385"/>
      <c r="E8" s="385"/>
      <c r="F8" s="385" t="s">
        <v>191</v>
      </c>
      <c r="G8" s="385" t="s">
        <v>13</v>
      </c>
      <c r="H8" s="385"/>
      <c r="I8" s="385"/>
      <c r="J8" s="386"/>
      <c r="K8" s="387"/>
      <c r="L8" s="387"/>
      <c r="M8" s="387"/>
      <c r="N8" s="387"/>
      <c r="O8" s="387"/>
      <c r="P8" s="387"/>
      <c r="Q8" s="387"/>
      <c r="R8" s="387"/>
      <c r="S8" s="387"/>
      <c r="T8" s="387"/>
      <c r="U8" s="387"/>
      <c r="V8" s="387"/>
      <c r="W8" s="387"/>
      <c r="X8" s="387"/>
      <c r="Y8" s="387"/>
      <c r="Z8" s="387"/>
      <c r="AA8" s="387"/>
      <c r="AB8" s="387"/>
      <c r="AC8" s="387"/>
      <c r="AD8" s="387"/>
      <c r="AE8" s="387"/>
      <c r="AF8" s="388"/>
    </row>
    <row r="9" spans="1:32" ht="15.75" customHeight="1">
      <c r="A9" s="385" t="s">
        <v>23</v>
      </c>
      <c r="B9" s="385"/>
      <c r="C9" s="385"/>
      <c r="D9" s="385"/>
      <c r="E9" s="385"/>
      <c r="F9" s="385"/>
      <c r="G9" s="385"/>
      <c r="H9" s="385"/>
      <c r="I9" s="385"/>
      <c r="J9" s="392"/>
      <c r="K9" s="393"/>
      <c r="L9" s="393"/>
      <c r="M9" s="393"/>
      <c r="N9" s="128" t="s">
        <v>7</v>
      </c>
      <c r="O9" s="393"/>
      <c r="P9" s="393"/>
      <c r="Q9" s="128" t="s">
        <v>19</v>
      </c>
      <c r="R9" s="100"/>
      <c r="S9" s="100" t="s">
        <v>24</v>
      </c>
      <c r="T9" s="20"/>
      <c r="U9" s="20"/>
      <c r="V9" s="393"/>
      <c r="W9" s="393"/>
      <c r="X9" s="393"/>
      <c r="Y9" s="393"/>
      <c r="Z9" s="128" t="s">
        <v>7</v>
      </c>
      <c r="AA9" s="393"/>
      <c r="AB9" s="393"/>
      <c r="AC9" s="128" t="s">
        <v>19</v>
      </c>
      <c r="AD9" s="378"/>
      <c r="AE9" s="378"/>
      <c r="AF9" s="21"/>
    </row>
    <row r="10" spans="1:32" ht="15.75" customHeight="1">
      <c r="A10" s="379" t="s">
        <v>16</v>
      </c>
      <c r="B10" s="380"/>
      <c r="C10" s="380"/>
      <c r="D10" s="380"/>
      <c r="E10" s="380"/>
      <c r="F10" s="380"/>
      <c r="G10" s="380"/>
      <c r="H10" s="380"/>
      <c r="I10" s="381"/>
      <c r="J10" s="382"/>
      <c r="K10" s="383"/>
      <c r="L10" s="383"/>
      <c r="M10" s="383"/>
      <c r="N10" s="383"/>
      <c r="O10" s="383"/>
      <c r="P10" s="383"/>
      <c r="Q10" s="383"/>
      <c r="R10" s="383"/>
      <c r="S10" s="383"/>
      <c r="T10" s="383"/>
      <c r="U10" s="383"/>
      <c r="V10" s="383"/>
      <c r="W10" s="383"/>
      <c r="X10" s="383"/>
      <c r="Y10" s="383"/>
      <c r="Z10" s="383"/>
      <c r="AA10" s="383"/>
      <c r="AB10" s="383"/>
      <c r="AC10" s="383"/>
      <c r="AD10" s="383"/>
      <c r="AE10" s="383"/>
      <c r="AF10" s="384"/>
    </row>
    <row r="11" spans="1:32" ht="15.75" customHeight="1">
      <c r="A11" s="385" t="s">
        <v>17</v>
      </c>
      <c r="B11" s="385"/>
      <c r="C11" s="385"/>
      <c r="D11" s="385"/>
      <c r="E11" s="385"/>
      <c r="F11" s="385"/>
      <c r="G11" s="385"/>
      <c r="H11" s="385"/>
      <c r="I11" s="385"/>
      <c r="J11" s="386"/>
      <c r="K11" s="387"/>
      <c r="L11" s="387"/>
      <c r="M11" s="387"/>
      <c r="N11" s="387"/>
      <c r="O11" s="387"/>
      <c r="P11" s="387"/>
      <c r="Q11" s="387"/>
      <c r="R11" s="387"/>
      <c r="S11" s="387"/>
      <c r="T11" s="387"/>
      <c r="U11" s="388"/>
      <c r="V11" s="385" t="s">
        <v>18</v>
      </c>
      <c r="W11" s="385"/>
      <c r="X11" s="385"/>
      <c r="Y11" s="382"/>
      <c r="Z11" s="383"/>
      <c r="AA11" s="383"/>
      <c r="AB11" s="383"/>
      <c r="AC11" s="383"/>
      <c r="AD11" s="383"/>
      <c r="AE11" s="383"/>
      <c r="AF11" s="384"/>
    </row>
    <row r="12" spans="1:32">
      <c r="A12" s="6"/>
      <c r="E12" s="6"/>
      <c r="F12" s="6"/>
    </row>
    <row r="13" spans="1:32" s="74" customFormat="1" ht="23.25" customHeight="1">
      <c r="A13" s="73" t="s">
        <v>193</v>
      </c>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row>
    <row r="14" spans="1:32" s="131" customFormat="1" ht="12" customHeight="1">
      <c r="A14" s="129"/>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row>
    <row r="15" spans="1:32" s="131" customFormat="1">
      <c r="A15" s="129"/>
      <c r="B15" s="129"/>
      <c r="C15" s="129"/>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row>
    <row r="16" spans="1:32" s="132" customFormat="1"/>
    <row r="17" s="132" customFormat="1"/>
    <row r="18" s="132" customFormat="1"/>
    <row r="19" s="132" customFormat="1"/>
    <row r="20" s="132" customFormat="1"/>
    <row r="21" s="132" customFormat="1"/>
    <row r="22" s="132" customFormat="1"/>
    <row r="23" s="132" customFormat="1"/>
    <row r="24" s="132" customFormat="1"/>
    <row r="25" s="132" customFormat="1"/>
    <row r="26" s="132" customFormat="1"/>
    <row r="27" s="132" customFormat="1"/>
    <row r="28" s="132" customFormat="1"/>
    <row r="29" s="132" customFormat="1"/>
    <row r="30" s="132" customFormat="1"/>
  </sheetData>
  <sheetProtection password="AE49" sheet="1" scenarios="1" formatRows="0" insertRows="0" deleteRows="0"/>
  <mergeCells count="24">
    <mergeCell ref="A10:I10"/>
    <mergeCell ref="J10:AF10"/>
    <mergeCell ref="A11:I11"/>
    <mergeCell ref="J11:U11"/>
    <mergeCell ref="V11:X11"/>
    <mergeCell ref="Y11:AF11"/>
    <mergeCell ref="AD9:AE9"/>
    <mergeCell ref="A7:I7"/>
    <mergeCell ref="J7:P7"/>
    <mergeCell ref="Q7:U7"/>
    <mergeCell ref="V7:AF7"/>
    <mergeCell ref="A8:I8"/>
    <mergeCell ref="J8:AF8"/>
    <mergeCell ref="A9:I9"/>
    <mergeCell ref="J9:M9"/>
    <mergeCell ref="O9:P9"/>
    <mergeCell ref="V9:Y9"/>
    <mergeCell ref="AA9:AB9"/>
    <mergeCell ref="A3:AF3"/>
    <mergeCell ref="A6:I6"/>
    <mergeCell ref="J6:M6"/>
    <mergeCell ref="O6:P6"/>
    <mergeCell ref="R6:S6"/>
    <mergeCell ref="U6:V6"/>
  </mergeCells>
  <phoneticPr fontId="5"/>
  <dataValidations count="1">
    <dataValidation type="textLength" allowBlank="1" showInputMessage="1" showErrorMessage="1" sqref="J7:P7">
      <formula1>12</formula1>
      <formula2>12</formula2>
    </dataValidation>
  </dataValidations>
  <pageMargins left="0.70866141732283472" right="0.70866141732283472" top="0.74803149606299213" bottom="0.74803149606299213" header="0.31496062992125984" footer="0.31496062992125984"/>
  <pageSetup paperSize="9" orientation="portrait" r:id="rId1"/>
  <headerFooter>
    <oddFooter>&amp;C&amp;P／&amp;N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14</vt:i4>
      </vt:variant>
    </vt:vector>
  </HeadingPairs>
  <TitlesOfParts>
    <vt:vector size="21" baseType="lpstr">
      <vt:lpstr>為替レート</vt:lpstr>
      <vt:lpstr>様式4-1 (記入例)授業料申請</vt:lpstr>
      <vt:lpstr>様式4-1 (記入例)確定後の変更</vt:lpstr>
      <vt:lpstr>様式4-1 </vt:lpstr>
      <vt:lpstr>様式4-2</vt:lpstr>
      <vt:lpstr>様式4-3</vt:lpstr>
      <vt:lpstr>様式4-4</vt:lpstr>
      <vt:lpstr>為替レート!_Toc66734083</vt:lpstr>
      <vt:lpstr>為替レート!Print_Area</vt:lpstr>
      <vt:lpstr>'様式4-1 '!Print_Area</vt:lpstr>
      <vt:lpstr>'様式4-1 (記入例)確定後の変更'!Print_Area</vt:lpstr>
      <vt:lpstr>'様式4-1 (記入例)授業料申請'!Print_Area</vt:lpstr>
      <vt:lpstr>'様式4-2'!Print_Area</vt:lpstr>
      <vt:lpstr>'様式4-3'!Print_Area</vt:lpstr>
      <vt:lpstr>'様式4-4'!Print_Area</vt:lpstr>
      <vt:lpstr>'様式4-1 '!Print_Titles</vt:lpstr>
      <vt:lpstr>'様式4-1 (記入例)確定後の変更'!Print_Titles</vt:lpstr>
      <vt:lpstr>'様式4-1 (記入例)授業料申請'!Print_Titles</vt:lpstr>
      <vt:lpstr>'様式4-2'!Print_Titles</vt:lpstr>
      <vt:lpstr>'様式4-3'!Print_Titles</vt:lpstr>
      <vt:lpstr>'様式4-4'!Print_Titles</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海外留学支援制度（大学院学位取得型）授業料支給申請書</dc:title>
  <dc:creator>JASSO</dc:creator>
  <cp:lastModifiedBy>独立行政法人　日本学生支援機構</cp:lastModifiedBy>
  <cp:lastPrinted>2021-05-07T08:55:37Z</cp:lastPrinted>
  <dcterms:created xsi:type="dcterms:W3CDTF">2005-10-20T01:41:14Z</dcterms:created>
  <dcterms:modified xsi:type="dcterms:W3CDTF">2021-05-20T00:24:01Z</dcterms:modified>
</cp:coreProperties>
</file>