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10.230.0.5\海外留学支援課\大学院学位取得型\2024年度（令和６年度）\2024手続の手引\02 手引・様式（作業フォルダ）\2.最新版PW付\継続支援者用\様式（共通）\"/>
    </mc:Choice>
  </mc:AlternateContent>
  <bookViews>
    <workbookView xWindow="0" yWindow="0" windowWidth="28800" windowHeight="11385" tabRatio="506" activeTab="3"/>
  </bookViews>
  <sheets>
    <sheet name="為替レート" sheetId="85" r:id="rId1"/>
    <sheet name="様式4-1 (記入例)授業料申請" sheetId="96" r:id="rId2"/>
    <sheet name="様式4-1 (記入例)確定後の変更" sheetId="100" r:id="rId3"/>
    <sheet name="様式4-1" sheetId="101" r:id="rId4"/>
    <sheet name="様式4-2" sheetId="86" r:id="rId5"/>
    <sheet name="様式4-3" sheetId="98" r:id="rId6"/>
    <sheet name="様式4-4" sheetId="99" r:id="rId7"/>
  </sheets>
  <externalReferences>
    <externalReference r:id="rId8"/>
  </externalReferences>
  <definedNames>
    <definedName name="_xlnm._FilterDatabase" localSheetId="3" hidden="1">'様式4-1'!$E$56:$L$56</definedName>
    <definedName name="_xlnm._FilterDatabase" localSheetId="2" hidden="1">'様式4-1 (記入例)確定後の変更'!$E$73:$L$73</definedName>
    <definedName name="_xlnm._FilterDatabase" localSheetId="1" hidden="1">'様式4-1 (記入例)授業料申請'!$E$70:$L$70</definedName>
    <definedName name="_xlnm._FilterDatabase" localSheetId="4" hidden="1">'様式4-2'!#REF!</definedName>
    <definedName name="_xlnm._FilterDatabase" localSheetId="5" hidden="1">'様式4-3'!#REF!</definedName>
    <definedName name="_xlnm._FilterDatabase" localSheetId="6" hidden="1">'様式4-4'!#REF!</definedName>
    <definedName name="_Toc66734083" localSheetId="0">為替レート!$A$1</definedName>
    <definedName name="A" localSheetId="3">#REF!</definedName>
    <definedName name="A" localSheetId="2">#REF!</definedName>
    <definedName name="A" localSheetId="1">#REF!</definedName>
    <definedName name="A" localSheetId="4">#REF!</definedName>
    <definedName name="A" localSheetId="5">#REF!</definedName>
    <definedName name="A" localSheetId="6">#REF!</definedName>
    <definedName name="A">#REF!</definedName>
    <definedName name="Ｋ" localSheetId="3">#REF!</definedName>
    <definedName name="Ｋ" localSheetId="2">#REF!</definedName>
    <definedName name="Ｋ" localSheetId="1">#REF!</definedName>
    <definedName name="Ｋ" localSheetId="4">#REF!</definedName>
    <definedName name="Ｋ" localSheetId="5">#REF!</definedName>
    <definedName name="Ｋ" localSheetId="6">#REF!</definedName>
    <definedName name="Ｋ">#REF!</definedName>
    <definedName name="_xlnm.Print_Area" localSheetId="0">為替レート!$A$1:$E$40</definedName>
    <definedName name="_xlnm.Print_Area" localSheetId="3">'様式4-1'!$A$1:$AF$113</definedName>
    <definedName name="_xlnm.Print_Area" localSheetId="2">'様式4-1 (記入例)確定後の変更'!$A$18:$AF$130</definedName>
    <definedName name="_xlnm.Print_Area" localSheetId="1">'様式4-1 (記入例)授業料申請'!$A$15:$AF$127</definedName>
    <definedName name="_xlnm.Print_Area" localSheetId="4">'様式4-2'!$A$1:$AF$52</definedName>
    <definedName name="_xlnm.Print_Area" localSheetId="5">'様式4-3'!$A$1:$AF$52</definedName>
    <definedName name="_xlnm.Print_Area" localSheetId="6">'様式4-4'!$A$1:$AF$52</definedName>
    <definedName name="_xlnm.Print_Area">#REF!</definedName>
    <definedName name="_xlnm.Print_Titles" localSheetId="3">'様式4-1'!$6:$10</definedName>
    <definedName name="_xlnm.Print_Titles" localSheetId="2">'様式4-1 (記入例)確定後の変更'!$23:$27</definedName>
    <definedName name="_xlnm.Print_Titles" localSheetId="1">'様式4-1 (記入例)授業料申請'!$20:$24</definedName>
    <definedName name="_xlnm.Print_Titles" localSheetId="4">'様式4-2'!$3:$3</definedName>
    <definedName name="_xlnm.Print_Titles" localSheetId="5">'様式4-3'!$3:$3</definedName>
    <definedName name="_xlnm.Print_Titles" localSheetId="6">'様式4-4'!$3:$3</definedName>
    <definedName name="開始・終了月" localSheetId="3">#REF!</definedName>
    <definedName name="開始・終了月" localSheetId="2">#REF!</definedName>
    <definedName name="開始・終了月" localSheetId="1">#REF!</definedName>
    <definedName name="開始・終了月" localSheetId="4">#REF!</definedName>
    <definedName name="開始・終了月" localSheetId="5">#REF!</definedName>
    <definedName name="開始・終了月" localSheetId="6">#REF!</definedName>
    <definedName name="開始・終了月">#REF!</definedName>
    <definedName name="国公立設置形態" localSheetId="3">#REF!</definedName>
    <definedName name="国公立設置形態" localSheetId="2">#REF!</definedName>
    <definedName name="国公立設置形態" localSheetId="1">#REF!</definedName>
    <definedName name="国公立設置形態" localSheetId="4">#REF!</definedName>
    <definedName name="国公立設置形態" localSheetId="5">#REF!</definedName>
    <definedName name="国公立設置形態" localSheetId="6">#REF!</definedName>
    <definedName name="国公立設置形態">#REF!</definedName>
    <definedName name="国地域" localSheetId="3">#REF!</definedName>
    <definedName name="国地域" localSheetId="2">#REF!</definedName>
    <definedName name="国地域" localSheetId="1">#REF!</definedName>
    <definedName name="国地域" localSheetId="4">#REF!</definedName>
    <definedName name="国地域" localSheetId="5">#REF!</definedName>
    <definedName name="国地域" localSheetId="6">#REF!</definedName>
    <definedName name="国地域">#REF!</definedName>
    <definedName name="国名">[1]国名!$A$2:$A$180</definedName>
    <definedName name="支給対象月数" localSheetId="3">#REF!</definedName>
    <definedName name="支給対象月数" localSheetId="2">#REF!</definedName>
    <definedName name="支給対象月数" localSheetId="1">#REF!</definedName>
    <definedName name="支給対象月数" localSheetId="4">#REF!</definedName>
    <definedName name="支給対象月数" localSheetId="5">#REF!</definedName>
    <definedName name="支給対象月数" localSheetId="6">#REF!</definedName>
    <definedName name="支給対象月数">#REF!</definedName>
    <definedName name="申請書・データ提出日" localSheetId="3">#REF!</definedName>
    <definedName name="申請書・データ提出日" localSheetId="2">#REF!</definedName>
    <definedName name="申請書・データ提出日" localSheetId="1">#REF!</definedName>
    <definedName name="申請書・データ提出日" localSheetId="4">#REF!</definedName>
    <definedName name="申請書・データ提出日" localSheetId="5">#REF!</definedName>
    <definedName name="申請書・データ提出日" localSheetId="6">#REF!</definedName>
    <definedName name="申請書・データ提出日">#REF!</definedName>
    <definedName name="大学コード" localSheetId="3">#REF!</definedName>
    <definedName name="大学コード" localSheetId="2">#REF!</definedName>
    <definedName name="大学コード" localSheetId="1">#REF!</definedName>
    <definedName name="大学コード" localSheetId="4">#REF!</definedName>
    <definedName name="大学コード" localSheetId="5">#REF!</definedName>
    <definedName name="大学コード" localSheetId="6">#REF!</definedName>
    <definedName name="大学コード">#REF!</definedName>
    <definedName name="有無" localSheetId="3">#REF!</definedName>
    <definedName name="有無" localSheetId="2">#REF!</definedName>
    <definedName name="有無" localSheetId="1">#REF!</definedName>
    <definedName name="有無" localSheetId="4">#REF!</definedName>
    <definedName name="有無" localSheetId="5">#REF!</definedName>
    <definedName name="有無" localSheetId="6">#REF!</definedName>
    <definedName name="有無">#REF!</definedName>
  </definedNames>
  <calcPr calcId="162913"/>
</workbook>
</file>

<file path=xl/calcChain.xml><?xml version="1.0" encoding="utf-8"?>
<calcChain xmlns="http://schemas.openxmlformats.org/spreadsheetml/2006/main">
  <c r="T112" i="96" l="1"/>
  <c r="Q109" i="101" l="1"/>
  <c r="T98" i="101" l="1"/>
  <c r="T97" i="101"/>
  <c r="U117" i="100"/>
  <c r="T115" i="100"/>
  <c r="T114" i="100"/>
  <c r="U114" i="96"/>
  <c r="T111" i="96"/>
  <c r="K115" i="100"/>
  <c r="K114" i="100"/>
  <c r="K113" i="100"/>
  <c r="G73" i="100"/>
  <c r="S73" i="100"/>
  <c r="U116" i="100" s="1"/>
  <c r="AB64" i="100"/>
  <c r="AB63" i="100"/>
  <c r="AB62" i="100"/>
  <c r="AB61" i="100"/>
  <c r="AB60" i="100"/>
  <c r="AB52" i="100"/>
  <c r="AB44" i="96" l="1"/>
  <c r="AB49" i="96"/>
  <c r="U100" i="101"/>
  <c r="AB23" i="101"/>
  <c r="O54" i="101" l="1"/>
  <c r="S70" i="96" l="1"/>
  <c r="U113" i="96" s="1"/>
  <c r="G70" i="96"/>
  <c r="S56" i="101"/>
  <c r="U99" i="101" s="1"/>
  <c r="G56" i="101"/>
  <c r="AG66" i="96" l="1"/>
  <c r="T81" i="101" l="1"/>
  <c r="T98" i="100"/>
  <c r="T95" i="96"/>
  <c r="Y11" i="99" l="1"/>
  <c r="J11" i="99"/>
  <c r="J10" i="99"/>
  <c r="AA9" i="99"/>
  <c r="V9" i="99"/>
  <c r="O9" i="99"/>
  <c r="J9" i="99"/>
  <c r="J8" i="99"/>
  <c r="V7" i="99"/>
  <c r="J7" i="99"/>
  <c r="Y11" i="98"/>
  <c r="J11" i="98"/>
  <c r="J10" i="98"/>
  <c r="AA9" i="98"/>
  <c r="V9" i="98"/>
  <c r="O9" i="98"/>
  <c r="J9" i="98"/>
  <c r="J8" i="98"/>
  <c r="V7" i="98"/>
  <c r="J7" i="98"/>
  <c r="AA9" i="86"/>
  <c r="V9" i="86"/>
  <c r="O9" i="86"/>
  <c r="Y11" i="86"/>
  <c r="J11" i="86"/>
  <c r="J10" i="86"/>
  <c r="J8" i="86"/>
  <c r="J9" i="86"/>
  <c r="V7" i="86"/>
  <c r="J7" i="86"/>
  <c r="Q112" i="101" l="1"/>
  <c r="J112" i="101"/>
  <c r="Q111" i="101"/>
  <c r="J111" i="101"/>
  <c r="Q110" i="101"/>
  <c r="J110" i="101"/>
  <c r="J109" i="101"/>
  <c r="J108" i="101"/>
  <c r="K98" i="101"/>
  <c r="K97" i="101"/>
  <c r="T96" i="101"/>
  <c r="M96" i="101"/>
  <c r="K96" i="101"/>
  <c r="T90" i="101"/>
  <c r="M90" i="101"/>
  <c r="K90" i="101"/>
  <c r="K89" i="101"/>
  <c r="M81" i="101"/>
  <c r="K81" i="101"/>
  <c r="K80" i="101"/>
  <c r="K76" i="101"/>
  <c r="T72" i="101"/>
  <c r="AG52" i="101"/>
  <c r="O52" i="101" s="1"/>
  <c r="AB47" i="101"/>
  <c r="AB46" i="101"/>
  <c r="AB45" i="101"/>
  <c r="AB44" i="101"/>
  <c r="AB43" i="101"/>
  <c r="AB34" i="101"/>
  <c r="AB33" i="101"/>
  <c r="AB32" i="101"/>
  <c r="AB31" i="101"/>
  <c r="AB29" i="101"/>
  <c r="AB28" i="101"/>
  <c r="AB27" i="101"/>
  <c r="AB26" i="101"/>
  <c r="AB30" i="101" s="1"/>
  <c r="AB36" i="101" s="1"/>
  <c r="AB38" i="101" s="1"/>
  <c r="AB25" i="101"/>
  <c r="AB24" i="101"/>
  <c r="Q129" i="100"/>
  <c r="J129" i="100"/>
  <c r="Q128" i="100"/>
  <c r="J128" i="100"/>
  <c r="Q127" i="100"/>
  <c r="J127" i="100"/>
  <c r="J126" i="100"/>
  <c r="J125" i="100"/>
  <c r="T113" i="100"/>
  <c r="M113" i="100"/>
  <c r="Q125" i="100" s="1"/>
  <c r="Q126" i="100" s="1"/>
  <c r="T107" i="100"/>
  <c r="M107" i="100"/>
  <c r="K107" i="100"/>
  <c r="K106" i="100"/>
  <c r="M98" i="100"/>
  <c r="K98" i="100"/>
  <c r="K97" i="100"/>
  <c r="K93" i="100"/>
  <c r="T89" i="100"/>
  <c r="AG69" i="100"/>
  <c r="O69" i="100" s="1"/>
  <c r="O71" i="100" s="1"/>
  <c r="AB51" i="100"/>
  <c r="AB50" i="100"/>
  <c r="AB49" i="100"/>
  <c r="AB48" i="100"/>
  <c r="AB46" i="100"/>
  <c r="AB45" i="100"/>
  <c r="AB44" i="100"/>
  <c r="AB43" i="100"/>
  <c r="AB42" i="100"/>
  <c r="AB41" i="100"/>
  <c r="AB40" i="100"/>
  <c r="AB47" i="100" s="1"/>
  <c r="AB53" i="100" s="1"/>
  <c r="AB55" i="100" s="1"/>
  <c r="AB35" i="101" l="1"/>
  <c r="M97" i="101"/>
  <c r="M99" i="101" s="1"/>
  <c r="W101" i="101" s="1"/>
  <c r="Q108" i="101"/>
  <c r="M114" i="100"/>
  <c r="M116" i="100" s="1"/>
  <c r="W118" i="100" s="1"/>
  <c r="T110" i="96"/>
  <c r="AB60" i="96"/>
  <c r="AB59" i="96"/>
  <c r="AB58" i="96"/>
  <c r="AB57" i="96"/>
  <c r="AB61" i="96" s="1"/>
  <c r="M115" i="100" l="1"/>
  <c r="M117" i="100" s="1"/>
  <c r="M98" i="101"/>
  <c r="M100" i="101" s="1"/>
  <c r="M101" i="101"/>
  <c r="M102" i="101" s="1"/>
  <c r="M118" i="100"/>
  <c r="M119" i="100" s="1"/>
  <c r="M104" i="96"/>
  <c r="M95" i="96"/>
  <c r="Q126" i="96" l="1"/>
  <c r="J126" i="96"/>
  <c r="Q125" i="96"/>
  <c r="J125" i="96"/>
  <c r="J124" i="96"/>
  <c r="J123" i="96"/>
  <c r="J122" i="96"/>
  <c r="K112" i="96"/>
  <c r="K111" i="96"/>
  <c r="M110" i="96"/>
  <c r="Q122" i="96" s="1"/>
  <c r="Q123" i="96" s="1"/>
  <c r="Q124" i="96" s="1"/>
  <c r="K110" i="96"/>
  <c r="T104" i="96"/>
  <c r="K104" i="96"/>
  <c r="K103" i="96"/>
  <c r="K95" i="96"/>
  <c r="K94" i="96"/>
  <c r="K90" i="96"/>
  <c r="T86" i="96"/>
  <c r="O66" i="96"/>
  <c r="AB48" i="96"/>
  <c r="AB47" i="96"/>
  <c r="AB46" i="96"/>
  <c r="AB45" i="96"/>
  <c r="AB42" i="96"/>
  <c r="AB41" i="96"/>
  <c r="AB40" i="96"/>
  <c r="AB39" i="96"/>
  <c r="AB38" i="96"/>
  <c r="AB37" i="96"/>
  <c r="O68" i="96" l="1"/>
  <c r="AB43" i="96"/>
  <c r="M111" i="96"/>
  <c r="M113" i="96" s="1"/>
  <c r="W115" i="96" s="1"/>
  <c r="M112" i="96" l="1"/>
  <c r="M114" i="96" s="1"/>
  <c r="AB50" i="96"/>
  <c r="AB52" i="96" s="1"/>
  <c r="M115" i="96" s="1"/>
  <c r="M116" i="96" s="1"/>
</calcChain>
</file>

<file path=xl/sharedStrings.xml><?xml version="1.0" encoding="utf-8"?>
<sst xmlns="http://schemas.openxmlformats.org/spreadsheetml/2006/main" count="1041" uniqueCount="275">
  <si>
    <t>個人番号</t>
    <rPh sb="0" eb="2">
      <t>コジン</t>
    </rPh>
    <rPh sb="2" eb="4">
      <t>バンゴウ</t>
    </rPh>
    <phoneticPr fontId="5"/>
  </si>
  <si>
    <t>氏名</t>
    <rPh sb="0" eb="2">
      <t>シメイ</t>
    </rPh>
    <phoneticPr fontId="5"/>
  </si>
  <si>
    <t>取りまとめ大学名</t>
    <rPh sb="0" eb="1">
      <t>ト</t>
    </rPh>
    <rPh sb="5" eb="7">
      <t>ダイガク</t>
    </rPh>
    <rPh sb="7" eb="8">
      <t>メイ</t>
    </rPh>
    <phoneticPr fontId="5"/>
  </si>
  <si>
    <t>　</t>
    <phoneticPr fontId="5"/>
  </si>
  <si>
    <t>年</t>
    <rPh sb="0" eb="1">
      <t>ネン</t>
    </rPh>
    <phoneticPr fontId="5"/>
  </si>
  <si>
    <t>月</t>
    <rPh sb="0" eb="1">
      <t>ツキ</t>
    </rPh>
    <phoneticPr fontId="5"/>
  </si>
  <si>
    <t>日</t>
    <rPh sb="0" eb="1">
      <t>ニチ</t>
    </rPh>
    <phoneticPr fontId="5"/>
  </si>
  <si>
    <t>独立行政法人日本学生支援機構 理事長 殿</t>
    <rPh sb="0" eb="14">
      <t>ドク</t>
    </rPh>
    <rPh sb="15" eb="18">
      <t>リジチョウ</t>
    </rPh>
    <rPh sb="19" eb="20">
      <t>ドノ</t>
    </rPh>
    <phoneticPr fontId="5"/>
  </si>
  <si>
    <t>氏　　名</t>
    <rPh sb="0" eb="1">
      <t>シ</t>
    </rPh>
    <rPh sb="3" eb="4">
      <t>ナ</t>
    </rPh>
    <phoneticPr fontId="5"/>
  </si>
  <si>
    <t>国内連絡人名又は取りまとめ大学名</t>
  </si>
  <si>
    <t>りんかい大学</t>
    <phoneticPr fontId="5"/>
  </si>
  <si>
    <t>　　標記について、下記のとおり申請します。</t>
    <rPh sb="2" eb="4">
      <t>ヒョウキ</t>
    </rPh>
    <rPh sb="15" eb="17">
      <t>シンセイ</t>
    </rPh>
    <phoneticPr fontId="5"/>
  </si>
  <si>
    <t>記</t>
    <rPh sb="0" eb="1">
      <t>キ</t>
    </rPh>
    <phoneticPr fontId="5"/>
  </si>
  <si>
    <t>留学先大学（英字）</t>
    <rPh sb="0" eb="2">
      <t>リュウガク</t>
    </rPh>
    <rPh sb="2" eb="3">
      <t>サキ</t>
    </rPh>
    <rPh sb="3" eb="4">
      <t>ダイ</t>
    </rPh>
    <rPh sb="4" eb="5">
      <t>ガク</t>
    </rPh>
    <rPh sb="6" eb="8">
      <t>エイジ</t>
    </rPh>
    <phoneticPr fontId="5"/>
  </si>
  <si>
    <t>留学先国・地域名</t>
    <rPh sb="0" eb="2">
      <t>リュウガク</t>
    </rPh>
    <rPh sb="2" eb="3">
      <t>サキ</t>
    </rPh>
    <rPh sb="3" eb="4">
      <t>クニ</t>
    </rPh>
    <rPh sb="5" eb="8">
      <t>チイキメイ</t>
    </rPh>
    <phoneticPr fontId="5"/>
  </si>
  <si>
    <t>都市名</t>
    <rPh sb="0" eb="3">
      <t>トシメイ</t>
    </rPh>
    <phoneticPr fontId="5"/>
  </si>
  <si>
    <t>月　</t>
    <rPh sb="0" eb="1">
      <t>ツキ</t>
    </rPh>
    <phoneticPr fontId="5"/>
  </si>
  <si>
    <t>円</t>
    <rPh sb="0" eb="1">
      <t>エン</t>
    </rPh>
    <phoneticPr fontId="5"/>
  </si>
  <si>
    <t>１．派遣学生基本情報</t>
    <rPh sb="2" eb="4">
      <t>ハケン</t>
    </rPh>
    <rPh sb="4" eb="6">
      <t>ガクセイ</t>
    </rPh>
    <rPh sb="6" eb="8">
      <t>キホン</t>
    </rPh>
    <rPh sb="8" eb="10">
      <t>ジョウホウ</t>
    </rPh>
    <phoneticPr fontId="5"/>
  </si>
  <si>
    <t>支援期間</t>
    <rPh sb="0" eb="2">
      <t>シエン</t>
    </rPh>
    <rPh sb="2" eb="4">
      <t>キカン</t>
    </rPh>
    <phoneticPr fontId="5"/>
  </si>
  <si>
    <t>～</t>
  </si>
  <si>
    <t>月</t>
    <rPh sb="0" eb="1">
      <t>ガツ</t>
    </rPh>
    <phoneticPr fontId="5"/>
  </si>
  <si>
    <t>回目</t>
    <rPh sb="0" eb="2">
      <t>カイメ</t>
    </rPh>
    <phoneticPr fontId="5"/>
  </si>
  <si>
    <t>（</t>
    <phoneticPr fontId="5"/>
  </si>
  <si>
    <t>）</t>
    <phoneticPr fontId="5"/>
  </si>
  <si>
    <t>①合計</t>
    <rPh sb="1" eb="3">
      <t>ゴウケイ</t>
    </rPh>
    <phoneticPr fontId="5"/>
  </si>
  <si>
    <t>②合計</t>
    <rPh sb="1" eb="3">
      <t>ゴウケイ</t>
    </rPh>
    <phoneticPr fontId="5"/>
  </si>
  <si>
    <t>③合計</t>
    <rPh sb="1" eb="3">
      <t>ゴウケイ</t>
    </rPh>
    <phoneticPr fontId="5"/>
  </si>
  <si>
    <t>学年</t>
    <rPh sb="0" eb="2">
      <t>ガクネン</t>
    </rPh>
    <phoneticPr fontId="5"/>
  </si>
  <si>
    <t>回数</t>
    <rPh sb="0" eb="2">
      <t>カイスウ</t>
    </rPh>
    <phoneticPr fontId="5"/>
  </si>
  <si>
    <t>振込月/返納月</t>
    <rPh sb="0" eb="2">
      <t>フリコミ</t>
    </rPh>
    <rPh sb="2" eb="3">
      <t>ツキ</t>
    </rPh>
    <rPh sb="4" eb="6">
      <t>ヘンノウ</t>
    </rPh>
    <rPh sb="6" eb="7">
      <t>ツキ</t>
    </rPh>
    <phoneticPr fontId="5"/>
  </si>
  <si>
    <t>支給/返納</t>
    <rPh sb="3" eb="5">
      <t>ヘンノウ</t>
    </rPh>
    <phoneticPr fontId="5"/>
  </si>
  <si>
    <t>支給額/返納額</t>
    <rPh sb="0" eb="3">
      <t>シキュウガク</t>
    </rPh>
    <rPh sb="4" eb="6">
      <t>ヘンノウ</t>
    </rPh>
    <rPh sb="6" eb="7">
      <t>ガク</t>
    </rPh>
    <phoneticPr fontId="5"/>
  </si>
  <si>
    <t>通貨コード</t>
    <rPh sb="0" eb="2">
      <t>ツウカ</t>
    </rPh>
    <phoneticPr fontId="5"/>
  </si>
  <si>
    <t>～</t>
    <phoneticPr fontId="5"/>
  </si>
  <si>
    <t>（</t>
    <phoneticPr fontId="5"/>
  </si>
  <si>
    <t>か</t>
    <phoneticPr fontId="5"/>
  </si>
  <si>
    <t>月</t>
    <rPh sb="0" eb="1">
      <t>ゲツ</t>
    </rPh>
    <phoneticPr fontId="5"/>
  </si>
  <si>
    <t>）</t>
    <phoneticPr fontId="5"/>
  </si>
  <si>
    <t>内訳</t>
    <rPh sb="0" eb="2">
      <t>ウチワケ</t>
    </rPh>
    <phoneticPr fontId="5"/>
  </si>
  <si>
    <t>通貨単位</t>
    <rPh sb="0" eb="2">
      <t>ツウカ</t>
    </rPh>
    <rPh sb="2" eb="4">
      <t>タンイ</t>
    </rPh>
    <phoneticPr fontId="5"/>
  </si>
  <si>
    <t>合計</t>
    <rPh sb="0" eb="2">
      <t>ゴウケイ</t>
    </rPh>
    <phoneticPr fontId="5"/>
  </si>
  <si>
    <t>申請日</t>
    <rPh sb="0" eb="2">
      <t>シンセイ</t>
    </rPh>
    <rPh sb="2" eb="3">
      <t>ビ</t>
    </rPh>
    <phoneticPr fontId="5"/>
  </si>
  <si>
    <t>学期名等</t>
    <rPh sb="0" eb="2">
      <t>ガッキ</t>
    </rPh>
    <rPh sb="2" eb="3">
      <t>メイ</t>
    </rPh>
    <rPh sb="3" eb="4">
      <t>トウ</t>
    </rPh>
    <phoneticPr fontId="5"/>
  </si>
  <si>
    <t>対象期間</t>
    <rPh sb="0" eb="2">
      <t>タイショウ</t>
    </rPh>
    <rPh sb="2" eb="4">
      <t>キカン</t>
    </rPh>
    <phoneticPr fontId="5"/>
  </si>
  <si>
    <t>証拠書類</t>
    <rPh sb="0" eb="2">
      <t>ショウコ</t>
    </rPh>
    <rPh sb="2" eb="4">
      <t>ショルイ</t>
    </rPh>
    <phoneticPr fontId="5"/>
  </si>
  <si>
    <t>～</t>
    <phoneticPr fontId="5"/>
  </si>
  <si>
    <t>開始年</t>
    <rPh sb="0" eb="2">
      <t>カイシ</t>
    </rPh>
    <rPh sb="2" eb="3">
      <t>ネン</t>
    </rPh>
    <phoneticPr fontId="5"/>
  </si>
  <si>
    <t>開始月</t>
    <rPh sb="0" eb="2">
      <t>カイシ</t>
    </rPh>
    <rPh sb="2" eb="3">
      <t>ツキ</t>
    </rPh>
    <phoneticPr fontId="5"/>
  </si>
  <si>
    <t>終了年</t>
    <rPh sb="0" eb="2">
      <t>シュウリョウ</t>
    </rPh>
    <rPh sb="2" eb="3">
      <t>ネン</t>
    </rPh>
    <phoneticPr fontId="5"/>
  </si>
  <si>
    <t>終了月</t>
    <rPh sb="0" eb="2">
      <t>シュウリョウ</t>
    </rPh>
    <rPh sb="2" eb="3">
      <t>ツキ</t>
    </rPh>
    <phoneticPr fontId="5"/>
  </si>
  <si>
    <t>免除等の事由</t>
    <rPh sb="0" eb="2">
      <t>メンジョ</t>
    </rPh>
    <rPh sb="2" eb="3">
      <t>トウ</t>
    </rPh>
    <rPh sb="4" eb="6">
      <t>ジユウ</t>
    </rPh>
    <phoneticPr fontId="5"/>
  </si>
  <si>
    <t>他の奨学金等名称又は免除等の概要</t>
    <rPh sb="0" eb="1">
      <t>タ</t>
    </rPh>
    <rPh sb="2" eb="5">
      <t>ショウガクキン</t>
    </rPh>
    <rPh sb="5" eb="6">
      <t>トウ</t>
    </rPh>
    <rPh sb="6" eb="8">
      <t>メイショウ</t>
    </rPh>
    <rPh sb="8" eb="9">
      <t>マタ</t>
    </rPh>
    <rPh sb="10" eb="12">
      <t>メンジョ</t>
    </rPh>
    <rPh sb="12" eb="13">
      <t>トウ</t>
    </rPh>
    <rPh sb="14" eb="16">
      <t>ガイヨウ</t>
    </rPh>
    <phoneticPr fontId="5"/>
  </si>
  <si>
    <t>概算/確定</t>
    <rPh sb="0" eb="2">
      <t>ガイサン</t>
    </rPh>
    <rPh sb="3" eb="5">
      <t>カクテイ</t>
    </rPh>
    <phoneticPr fontId="5"/>
  </si>
  <si>
    <t>※月数を計算して入力してください。</t>
    <rPh sb="1" eb="2">
      <t>ツキ</t>
    </rPh>
    <rPh sb="2" eb="3">
      <t>スウ</t>
    </rPh>
    <rPh sb="4" eb="6">
      <t>ケイサン</t>
    </rPh>
    <rPh sb="8" eb="10">
      <t>ニュウリョク</t>
    </rPh>
    <phoneticPr fontId="5"/>
  </si>
  <si>
    <t>Ａ</t>
    <phoneticPr fontId="5"/>
  </si>
  <si>
    <t>Ｂ</t>
    <phoneticPr fontId="5"/>
  </si>
  <si>
    <t>Ｃ</t>
    <phoneticPr fontId="5"/>
  </si>
  <si>
    <t>機構に申請する授業料の積算内訳</t>
    <rPh sb="0" eb="2">
      <t>キコウ</t>
    </rPh>
    <rPh sb="3" eb="5">
      <t>シンセイ</t>
    </rPh>
    <rPh sb="7" eb="10">
      <t>ジュギョウリョウ</t>
    </rPh>
    <rPh sb="11" eb="13">
      <t>セキサン</t>
    </rPh>
    <rPh sb="13" eb="15">
      <t>ウチワケ</t>
    </rPh>
    <phoneticPr fontId="5"/>
  </si>
  <si>
    <t>今回申請対象額（現地額）</t>
    <rPh sb="0" eb="2">
      <t>コンカイ</t>
    </rPh>
    <rPh sb="2" eb="4">
      <t>シンセイ</t>
    </rPh>
    <rPh sb="4" eb="6">
      <t>タイショウ</t>
    </rPh>
    <rPh sb="6" eb="7">
      <t>ガク</t>
    </rPh>
    <rPh sb="8" eb="10">
      <t>ゲンチ</t>
    </rPh>
    <rPh sb="10" eb="11">
      <t>ガク</t>
    </rPh>
    <phoneticPr fontId="5"/>
  </si>
  <si>
    <t>納付残額</t>
    <rPh sb="0" eb="2">
      <t>ノウフ</t>
    </rPh>
    <rPh sb="2" eb="3">
      <t>ザン</t>
    </rPh>
    <rPh sb="3" eb="4">
      <t>ガク</t>
    </rPh>
    <phoneticPr fontId="5"/>
  </si>
  <si>
    <t>支払済額</t>
    <rPh sb="0" eb="2">
      <t>シハライ</t>
    </rPh>
    <rPh sb="2" eb="3">
      <t>スミ</t>
    </rPh>
    <rPh sb="3" eb="4">
      <t>ガク</t>
    </rPh>
    <phoneticPr fontId="5"/>
  </si>
  <si>
    <t>支給申請年度</t>
    <rPh sb="0" eb="2">
      <t>シキュウ</t>
    </rPh>
    <rPh sb="2" eb="4">
      <t>シンセイ</t>
    </rPh>
    <rPh sb="4" eb="5">
      <t>ネン</t>
    </rPh>
    <rPh sb="5" eb="6">
      <t>ド</t>
    </rPh>
    <phoneticPr fontId="5"/>
  </si>
  <si>
    <t>USD</t>
  </si>
  <si>
    <t>アメリカ合衆国</t>
  </si>
  <si>
    <t>ドル</t>
  </si>
  <si>
    <t>€</t>
  </si>
  <si>
    <t>ユーロ</t>
  </si>
  <si>
    <t>SEK</t>
  </si>
  <si>
    <t>スウェーデン・クローネ</t>
  </si>
  <si>
    <t>スウェーデン</t>
  </si>
  <si>
    <t>BRL</t>
  </si>
  <si>
    <t>ヘアル</t>
  </si>
  <si>
    <t>ブラジル</t>
  </si>
  <si>
    <t>INR</t>
  </si>
  <si>
    <t>インド・ルピー</t>
  </si>
  <si>
    <t>インド</t>
  </si>
  <si>
    <t>CAD</t>
  </si>
  <si>
    <t>カナダ・ドル</t>
  </si>
  <si>
    <t>カナダ</t>
  </si>
  <si>
    <t>MXN</t>
  </si>
  <si>
    <t>メキシコ・ペソ</t>
  </si>
  <si>
    <t>メキシコ</t>
  </si>
  <si>
    <t>PEN</t>
  </si>
  <si>
    <t>ペルー</t>
  </si>
  <si>
    <t>ソル</t>
  </si>
  <si>
    <t>￡</t>
  </si>
  <si>
    <t>スターリング・ポンド</t>
  </si>
  <si>
    <t>CNY</t>
  </si>
  <si>
    <t>中華人民共和国</t>
  </si>
  <si>
    <t>CHF</t>
  </si>
  <si>
    <t>スイス・フラン</t>
  </si>
  <si>
    <t>スイス</t>
  </si>
  <si>
    <t>ARS</t>
  </si>
  <si>
    <t>アルゼンチン・ペソ</t>
  </si>
  <si>
    <t>アルゼンチン</t>
  </si>
  <si>
    <t>KRW</t>
  </si>
  <si>
    <t>ウォン</t>
  </si>
  <si>
    <t>大韓民国</t>
  </si>
  <si>
    <t>AUD</t>
  </si>
  <si>
    <t>オーストラリア・ドル</t>
  </si>
  <si>
    <t>オーストラリア</t>
  </si>
  <si>
    <t>NOK</t>
  </si>
  <si>
    <t>ノルウェー・クローネ</t>
  </si>
  <si>
    <t>ノルウェー</t>
  </si>
  <si>
    <t>DKK</t>
  </si>
  <si>
    <t>デンマーク・クローネ</t>
  </si>
  <si>
    <t>デンマーク</t>
  </si>
  <si>
    <t>HKD</t>
  </si>
  <si>
    <t>香港</t>
  </si>
  <si>
    <t>MYR</t>
  </si>
  <si>
    <t>マレーシア</t>
  </si>
  <si>
    <t>KES</t>
  </si>
  <si>
    <t>ケニア・シリング</t>
  </si>
  <si>
    <t>ケニア</t>
  </si>
  <si>
    <t>ILS</t>
  </si>
  <si>
    <t>イスラエル</t>
  </si>
  <si>
    <t>シェケル</t>
  </si>
  <si>
    <t>PLN</t>
  </si>
  <si>
    <t>ズロティ</t>
  </si>
  <si>
    <t>ポーランド</t>
  </si>
  <si>
    <t>CZK</t>
  </si>
  <si>
    <t>コルナ</t>
  </si>
  <si>
    <t>チェコ</t>
  </si>
  <si>
    <t>HUF</t>
  </si>
  <si>
    <t>フォリント</t>
  </si>
  <si>
    <t>ハンガリー</t>
  </si>
  <si>
    <t>RON</t>
  </si>
  <si>
    <t>レイ</t>
  </si>
  <si>
    <t>ルーマニア</t>
  </si>
  <si>
    <t>SGD</t>
  </si>
  <si>
    <t>シンガポール・ドル</t>
  </si>
  <si>
    <t>シンガポール</t>
  </si>
  <si>
    <t>BGN</t>
  </si>
  <si>
    <t>レヴ</t>
  </si>
  <si>
    <t>ブルガリア</t>
  </si>
  <si>
    <t>AED</t>
  </si>
  <si>
    <t>ディルハム</t>
  </si>
  <si>
    <t>アラブ首長国連邦</t>
  </si>
  <si>
    <t>通貨コード</t>
  </si>
  <si>
    <t>通貨名</t>
  </si>
  <si>
    <t>国・地域名</t>
  </si>
  <si>
    <t>（１通貨単位当たり）</t>
  </si>
  <si>
    <t>欧州経済通貨統合参加国</t>
  </si>
  <si>
    <t>元</t>
  </si>
  <si>
    <t>香港・ドル</t>
  </si>
  <si>
    <t>○抜粋元：財務省告示の当該規程</t>
  </si>
  <si>
    <t>取りまとめ大学名</t>
    <phoneticPr fontId="5"/>
  </si>
  <si>
    <t>派遣学生基本情報</t>
    <rPh sb="0" eb="2">
      <t>ハケン</t>
    </rPh>
    <rPh sb="2" eb="4">
      <t>ガクセイ</t>
    </rPh>
    <rPh sb="4" eb="6">
      <t>キホン</t>
    </rPh>
    <rPh sb="6" eb="8">
      <t>ジョウホウ</t>
    </rPh>
    <phoneticPr fontId="5"/>
  </si>
  <si>
    <t>授業料申請にかかる根拠書類を以下に貼りつけてください。</t>
    <rPh sb="0" eb="3">
      <t>ジュギョウリョウ</t>
    </rPh>
    <rPh sb="3" eb="5">
      <t>シンセイ</t>
    </rPh>
    <rPh sb="9" eb="11">
      <t>コンキョ</t>
    </rPh>
    <rPh sb="11" eb="13">
      <t>ショルイ</t>
    </rPh>
    <rPh sb="14" eb="16">
      <t>イカ</t>
    </rPh>
    <rPh sb="17" eb="18">
      <t>ハ</t>
    </rPh>
    <phoneticPr fontId="5"/>
  </si>
  <si>
    <t>提出日</t>
    <rPh sb="0" eb="2">
      <t>テイシュツ</t>
    </rPh>
    <rPh sb="2" eb="3">
      <t>ビ</t>
    </rPh>
    <phoneticPr fontId="5"/>
  </si>
  <si>
    <t>備考</t>
    <rPh sb="0" eb="2">
      <t>ビコウ</t>
    </rPh>
    <phoneticPr fontId="5"/>
  </si>
  <si>
    <t>概算</t>
  </si>
  <si>
    <t>請求書兼領収書</t>
  </si>
  <si>
    <t>確定</t>
  </si>
  <si>
    <t>返納</t>
  </si>
  <si>
    <t>支給</t>
  </si>
  <si>
    <t>青海　花子</t>
    <phoneticPr fontId="5"/>
  </si>
  <si>
    <t>はい</t>
  </si>
  <si>
    <t>その他</t>
  </si>
  <si>
    <t>①授業料概算申請</t>
    <rPh sb="1" eb="4">
      <t>ジュギョウリョウ</t>
    </rPh>
    <rPh sb="4" eb="6">
      <t>ガイサン</t>
    </rPh>
    <rPh sb="6" eb="8">
      <t>シンセイ</t>
    </rPh>
    <phoneticPr fontId="5"/>
  </si>
  <si>
    <t>②授業料確定申請</t>
    <rPh sb="1" eb="4">
      <t>ジュギョウリョウ</t>
    </rPh>
    <rPh sb="4" eb="6">
      <t>カクテイ</t>
    </rPh>
    <rPh sb="6" eb="8">
      <t>シンセイ</t>
    </rPh>
    <phoneticPr fontId="5"/>
  </si>
  <si>
    <t>①で申請した金額との差額</t>
    <rPh sb="2" eb="4">
      <t>シンセイ</t>
    </rPh>
    <rPh sb="6" eb="8">
      <t>キンガク</t>
    </rPh>
    <rPh sb="10" eb="12">
      <t>サガク</t>
    </rPh>
    <phoneticPr fontId="5"/>
  </si>
  <si>
    <t>③授業料確定後の金額変更</t>
    <rPh sb="1" eb="4">
      <t>ジュギョウリョウ</t>
    </rPh>
    <rPh sb="4" eb="6">
      <t>カクテイ</t>
    </rPh>
    <rPh sb="6" eb="7">
      <t>ゴ</t>
    </rPh>
    <rPh sb="8" eb="10">
      <t>キンガク</t>
    </rPh>
    <rPh sb="10" eb="12">
      <t>ヘンコウ</t>
    </rPh>
    <phoneticPr fontId="5"/>
  </si>
  <si>
    <t>②で申請した金額との差額</t>
    <rPh sb="2" eb="4">
      <t>シンセイ</t>
    </rPh>
    <rPh sb="6" eb="8">
      <t>キンガク</t>
    </rPh>
    <rPh sb="10" eb="12">
      <t>サガク</t>
    </rPh>
    <phoneticPr fontId="5"/>
  </si>
  <si>
    <t>★②で授業料確定した後</t>
    <rPh sb="3" eb="6">
      <t>ジュギョウリョウ</t>
    </rPh>
    <rPh sb="6" eb="8">
      <t>カクテイ</t>
    </rPh>
    <rPh sb="10" eb="11">
      <t>アト</t>
    </rPh>
    <phoneticPr fontId="5"/>
  </si>
  <si>
    <t>回目の変更</t>
    <phoneticPr fontId="5"/>
  </si>
  <si>
    <t>学期毎払い</t>
  </si>
  <si>
    <t>現地額</t>
    <rPh sb="0" eb="2">
      <t>ゲンチ</t>
    </rPh>
    <rPh sb="2" eb="3">
      <t>ガク</t>
    </rPh>
    <phoneticPr fontId="5"/>
  </si>
  <si>
    <t>授業料免除等</t>
    <rPh sb="0" eb="3">
      <t>ジュギョウリョウ</t>
    </rPh>
    <rPh sb="3" eb="5">
      <t>メンジョ</t>
    </rPh>
    <rPh sb="5" eb="6">
      <t>トウ</t>
    </rPh>
    <phoneticPr fontId="5"/>
  </si>
  <si>
    <t>免除等の有無</t>
    <rPh sb="0" eb="2">
      <t>メンジョ</t>
    </rPh>
    <rPh sb="2" eb="3">
      <t>トウ</t>
    </rPh>
    <rPh sb="4" eb="6">
      <t>ウム</t>
    </rPh>
    <phoneticPr fontId="5"/>
  </si>
  <si>
    <t>※「はい」又は「いいえ」を選択してください。</t>
    <rPh sb="5" eb="6">
      <t>マタ</t>
    </rPh>
    <rPh sb="13" eb="15">
      <t>センタク</t>
    </rPh>
    <phoneticPr fontId="5"/>
  </si>
  <si>
    <t>一括・分納</t>
    <rPh sb="0" eb="2">
      <t>イッカツ</t>
    </rPh>
    <rPh sb="3" eb="5">
      <t>ブンノウ</t>
    </rPh>
    <phoneticPr fontId="5"/>
  </si>
  <si>
    <t>一部免除</t>
  </si>
  <si>
    <t>TA又はRA実施</t>
  </si>
  <si>
    <t>５．授業料の納付報告</t>
    <rPh sb="2" eb="5">
      <t>ジュギョウリョウ</t>
    </rPh>
    <rPh sb="6" eb="8">
      <t>ノウフ</t>
    </rPh>
    <rPh sb="8" eb="10">
      <t>ホウコク</t>
    </rPh>
    <phoneticPr fontId="5"/>
  </si>
  <si>
    <t>JASSO UNIVERSITY</t>
    <phoneticPr fontId="5"/>
  </si>
  <si>
    <t>2023年度円換算率</t>
    <rPh sb="4" eb="6">
      <t>ネンド</t>
    </rPh>
    <rPh sb="6" eb="9">
      <t>エンカンサン</t>
    </rPh>
    <rPh sb="9" eb="10">
      <t>リツ</t>
    </rPh>
    <phoneticPr fontId="5"/>
  </si>
  <si>
    <t>英国</t>
    <rPh sb="0" eb="2">
      <t>エイコク</t>
    </rPh>
    <phoneticPr fontId="5"/>
  </si>
  <si>
    <t>ロンドン</t>
    <phoneticPr fontId="5"/>
  </si>
  <si>
    <t>支払い無し根拠</t>
  </si>
  <si>
    <t>年間授業料合計</t>
    <rPh sb="0" eb="2">
      <t>ネンカン</t>
    </rPh>
    <rPh sb="2" eb="5">
      <t>ジュギョウリョウ</t>
    </rPh>
    <rPh sb="5" eb="7">
      <t>ゴウケイ</t>
    </rPh>
    <phoneticPr fontId="5"/>
  </si>
  <si>
    <t>年間授業料が概算申請額と異なる理由</t>
    <rPh sb="0" eb="2">
      <t>ネンカン</t>
    </rPh>
    <rPh sb="2" eb="5">
      <t>ジュギョウリョウ</t>
    </rPh>
    <rPh sb="6" eb="8">
      <t>ガイサン</t>
    </rPh>
    <rPh sb="8" eb="11">
      <t>シンセイガク</t>
    </rPh>
    <rPh sb="12" eb="13">
      <t>コト</t>
    </rPh>
    <rPh sb="15" eb="17">
      <t>リユウ</t>
    </rPh>
    <phoneticPr fontId="5"/>
  </si>
  <si>
    <t>年間授業料が確定申請後に変更となった理由</t>
    <rPh sb="0" eb="2">
      <t>ネンカン</t>
    </rPh>
    <rPh sb="2" eb="5">
      <t>ジュギョウリョウ</t>
    </rPh>
    <rPh sb="6" eb="8">
      <t>カクテイ</t>
    </rPh>
    <rPh sb="8" eb="10">
      <t>シンセイ</t>
    </rPh>
    <rPh sb="10" eb="11">
      <t>ゴ</t>
    </rPh>
    <rPh sb="12" eb="14">
      <t>ヘンコウ</t>
    </rPh>
    <rPh sb="18" eb="20">
      <t>リユウ</t>
    </rPh>
    <phoneticPr fontId="5"/>
  </si>
  <si>
    <r>
      <t>年間授業料</t>
    </r>
    <r>
      <rPr>
        <sz val="8"/>
        <rFont val="ＭＳ ゴシック"/>
        <family val="3"/>
        <charset val="128"/>
      </rPr>
      <t>（現地額）※本人負担額</t>
    </r>
    <rPh sb="0" eb="2">
      <t>ネンカン</t>
    </rPh>
    <rPh sb="2" eb="5">
      <t>ジュギョウリョウ</t>
    </rPh>
    <rPh sb="6" eb="8">
      <t>ゲンチ</t>
    </rPh>
    <rPh sb="8" eb="9">
      <t>ガク</t>
    </rPh>
    <rPh sb="11" eb="16">
      <t>ホンニンフタンガク</t>
    </rPh>
    <phoneticPr fontId="5"/>
  </si>
  <si>
    <t>2023年度分</t>
    <phoneticPr fontId="5"/>
  </si>
  <si>
    <t>留学先大学への
納付日</t>
    <rPh sb="0" eb="5">
      <t>リュウガクサキダイガク</t>
    </rPh>
    <rPh sb="8" eb="11">
      <t>ノウフビ</t>
    </rPh>
    <phoneticPr fontId="5"/>
  </si>
  <si>
    <t>対象学期等</t>
    <rPh sb="0" eb="2">
      <t>タイショウ</t>
    </rPh>
    <rPh sb="2" eb="5">
      <t>ガッキトウ</t>
    </rPh>
    <phoneticPr fontId="5"/>
  </si>
  <si>
    <t>※概算申請の場合は①で申請し、授業料確定後に②で再度申請</t>
    <rPh sb="1" eb="3">
      <t>ガイサン</t>
    </rPh>
    <rPh sb="3" eb="5">
      <t>シンセイ</t>
    </rPh>
    <rPh sb="6" eb="8">
      <t>バアイ</t>
    </rPh>
    <rPh sb="11" eb="13">
      <t>シンセイ</t>
    </rPh>
    <rPh sb="15" eb="18">
      <t>ジュギョウリョウ</t>
    </rPh>
    <phoneticPr fontId="5"/>
  </si>
  <si>
    <t>※当初申請時点で授業料が確定している場合は②で申請</t>
    <rPh sb="8" eb="11">
      <t>ジュギョウリョウ</t>
    </rPh>
    <rPh sb="23" eb="25">
      <t>シンセイ</t>
    </rPh>
    <phoneticPr fontId="5"/>
  </si>
  <si>
    <t>★前回変更</t>
    <rPh sb="1" eb="3">
      <t>ゼンカイ</t>
    </rPh>
    <rPh sb="3" eb="5">
      <t>ヘンコウ</t>
    </rPh>
    <phoneticPr fontId="5"/>
  </si>
  <si>
    <t>PHP</t>
  </si>
  <si>
    <t>NZD</t>
  </si>
  <si>
    <t>ZAR</t>
  </si>
  <si>
    <t>CRC</t>
  </si>
  <si>
    <t>RUB</t>
  </si>
  <si>
    <t>フィリピン・ペソ</t>
  </si>
  <si>
    <t>フィリピン</t>
  </si>
  <si>
    <t>ニュージーランド・ドル</t>
  </si>
  <si>
    <t>ニュージーランド</t>
  </si>
  <si>
    <t>ランド</t>
  </si>
  <si>
    <t>リンギ</t>
  </si>
  <si>
    <t>コスタリカ・コロン</t>
  </si>
  <si>
    <t>コスタリカ</t>
  </si>
  <si>
    <t>ルーブル</t>
  </si>
  <si>
    <t>ロシア</t>
  </si>
  <si>
    <t>英国</t>
    <rPh sb="0" eb="2">
      <t>エイコク</t>
    </rPh>
    <phoneticPr fontId="4"/>
  </si>
  <si>
    <t>南アフリカ</t>
    <rPh sb="0" eb="1">
      <t>ミナミ</t>
    </rPh>
    <phoneticPr fontId="4"/>
  </si>
  <si>
    <t>免除等無し</t>
  </si>
  <si>
    <t>※TA・RA、他の奨学金受給等により、授業料の一部又は全部が免除になる場合、その詳細を記入してください。
※開始年月・終了年月は、授業料免除等の該当期間を記入してください。</t>
    <phoneticPr fontId="5"/>
  </si>
  <si>
    <t>①</t>
    <phoneticPr fontId="5"/>
  </si>
  <si>
    <t>②</t>
    <phoneticPr fontId="5"/>
  </si>
  <si>
    <t>③</t>
    <phoneticPr fontId="5"/>
  </si>
  <si>
    <t>①春学期の授業料が5,000￡免除される。</t>
    <phoneticPr fontId="5"/>
  </si>
  <si>
    <t>2023年度分</t>
  </si>
  <si>
    <t>2024年度分</t>
    <phoneticPr fontId="5"/>
  </si>
  <si>
    <t>2024年4月～2025年3月までの月数</t>
    <rPh sb="4" eb="5">
      <t>ネン</t>
    </rPh>
    <rPh sb="6" eb="7">
      <t>ガツ</t>
    </rPh>
    <rPh sb="12" eb="13">
      <t>ネン</t>
    </rPh>
    <rPh sb="14" eb="15">
      <t>ガツ</t>
    </rPh>
    <rPh sb="18" eb="20">
      <t>ツキスウ</t>
    </rPh>
    <phoneticPr fontId="5"/>
  </si>
  <si>
    <t>2024年度円換算率</t>
    <rPh sb="4" eb="6">
      <t>ネンド</t>
    </rPh>
    <rPh sb="6" eb="9">
      <t>エンカンサン</t>
    </rPh>
    <rPh sb="9" eb="10">
      <t>リツ</t>
    </rPh>
    <phoneticPr fontId="5"/>
  </si>
  <si>
    <t>2024年度申請対象額（現地額）</t>
    <rPh sb="4" eb="6">
      <t>ネンド</t>
    </rPh>
    <rPh sb="6" eb="8">
      <t>シンセイ</t>
    </rPh>
    <rPh sb="8" eb="10">
      <t>タイショウ</t>
    </rPh>
    <rPh sb="10" eb="11">
      <t>ガク</t>
    </rPh>
    <rPh sb="12" eb="14">
      <t>ゲンチ</t>
    </rPh>
    <rPh sb="14" eb="15">
      <t>ガク</t>
    </rPh>
    <phoneticPr fontId="5"/>
  </si>
  <si>
    <t>2023秋学期の履修科目を増やし、授業料が増額になったため。
請求書金額15,000￡＋増額分1,000￡＝16,000￡</t>
    <rPh sb="8" eb="10">
      <t>リシュウ</t>
    </rPh>
    <rPh sb="10" eb="12">
      <t>カモク</t>
    </rPh>
    <rPh sb="13" eb="14">
      <t>フ</t>
    </rPh>
    <rPh sb="21" eb="23">
      <t>ゾウガク</t>
    </rPh>
    <rPh sb="44" eb="46">
      <t>ゾウガク</t>
    </rPh>
    <phoneticPr fontId="5"/>
  </si>
  <si>
    <r>
      <t>留学先大学</t>
    </r>
    <r>
      <rPr>
        <sz val="9"/>
        <rFont val="ＭＳ ゴシック"/>
        <family val="3"/>
        <charset val="128"/>
      </rPr>
      <t>（英字）</t>
    </r>
    <rPh sb="0" eb="2">
      <t>リュウガク</t>
    </rPh>
    <rPh sb="2" eb="3">
      <t>サキ</t>
    </rPh>
    <rPh sb="3" eb="4">
      <t>ダイ</t>
    </rPh>
    <rPh sb="4" eb="5">
      <t>ガク</t>
    </rPh>
    <rPh sb="6" eb="8">
      <t>エイジ</t>
    </rPh>
    <phoneticPr fontId="5"/>
  </si>
  <si>
    <r>
      <t>留学先国・地域名</t>
    </r>
    <r>
      <rPr>
        <sz val="9"/>
        <color theme="1"/>
        <rFont val="ＭＳ ゴシック"/>
        <family val="3"/>
        <charset val="128"/>
      </rPr>
      <t>（日本語）</t>
    </r>
    <rPh sb="0" eb="2">
      <t>リュウガク</t>
    </rPh>
    <rPh sb="2" eb="3">
      <t>サキ</t>
    </rPh>
    <rPh sb="3" eb="4">
      <t>クニ</t>
    </rPh>
    <rPh sb="5" eb="8">
      <t>チイキメイ</t>
    </rPh>
    <rPh sb="9" eb="12">
      <t>ニホンゴ</t>
    </rPh>
    <phoneticPr fontId="5"/>
  </si>
  <si>
    <t>TWD</t>
    <phoneticPr fontId="5"/>
  </si>
  <si>
    <t>台湾ドル</t>
    <rPh sb="0" eb="2">
      <t>タイワン</t>
    </rPh>
    <phoneticPr fontId="5"/>
  </si>
  <si>
    <t>台湾</t>
    <rPh sb="0" eb="2">
      <t>タイワン</t>
    </rPh>
    <phoneticPr fontId="5"/>
  </si>
  <si>
    <r>
      <t>202</t>
    </r>
    <r>
      <rPr>
        <sz val="10"/>
        <color rgb="FFFF0000"/>
        <rFont val="ＭＳ ゴシック"/>
        <family val="3"/>
        <charset val="128"/>
      </rPr>
      <t>4</t>
    </r>
    <r>
      <rPr>
        <sz val="10"/>
        <rFont val="ＭＳ ゴシック"/>
        <family val="3"/>
        <charset val="128"/>
      </rPr>
      <t>年度海外留学支援制度（大学院学位取得型）授業料調整額算出表兼授業料支給申請書</t>
    </r>
    <rPh sb="4" eb="6">
      <t>ネンド</t>
    </rPh>
    <rPh sb="6" eb="8">
      <t>カイガイ</t>
    </rPh>
    <rPh sb="8" eb="10">
      <t>リュウガク</t>
    </rPh>
    <rPh sb="10" eb="12">
      <t>シエン</t>
    </rPh>
    <rPh sb="12" eb="14">
      <t>セイド</t>
    </rPh>
    <rPh sb="15" eb="23">
      <t>ダイガクインガクイ</t>
    </rPh>
    <rPh sb="24" eb="27">
      <t>ジュギョウリョウ</t>
    </rPh>
    <rPh sb="27" eb="29">
      <t>チョウセイ</t>
    </rPh>
    <rPh sb="29" eb="30">
      <t>ガク</t>
    </rPh>
    <rPh sb="30" eb="32">
      <t>サンシュツ</t>
    </rPh>
    <rPh sb="32" eb="33">
      <t>ヒョウ</t>
    </rPh>
    <rPh sb="33" eb="34">
      <t>ケン</t>
    </rPh>
    <rPh sb="34" eb="37">
      <t>ジュギョウリョウ</t>
    </rPh>
    <rPh sb="37" eb="39">
      <t>シキュウ</t>
    </rPh>
    <rPh sb="39" eb="42">
      <t>シンセイショ</t>
    </rPh>
    <phoneticPr fontId="5"/>
  </si>
  <si>
    <t>２-１．2024年度（2024年4月～2025年3月）に機構から支給された授業料及び返納した授業料金額</t>
    <rPh sb="8" eb="9">
      <t>ネン</t>
    </rPh>
    <rPh sb="9" eb="10">
      <t>ド</t>
    </rPh>
    <rPh sb="15" eb="16">
      <t>ネン</t>
    </rPh>
    <rPh sb="17" eb="18">
      <t>ガツ</t>
    </rPh>
    <rPh sb="23" eb="24">
      <t>ネン</t>
    </rPh>
    <rPh sb="25" eb="26">
      <t>ガツ</t>
    </rPh>
    <rPh sb="28" eb="30">
      <t>キコウ</t>
    </rPh>
    <rPh sb="32" eb="34">
      <t>シキュウ</t>
    </rPh>
    <rPh sb="37" eb="40">
      <t>ジュギョウリョウ</t>
    </rPh>
    <rPh sb="40" eb="41">
      <t>オヨ</t>
    </rPh>
    <rPh sb="42" eb="44">
      <t>ヘンノウ</t>
    </rPh>
    <rPh sb="46" eb="49">
      <t>ジュギョウリョウ</t>
    </rPh>
    <rPh sb="49" eb="51">
      <t>キンガク</t>
    </rPh>
    <phoneticPr fontId="5"/>
  </si>
  <si>
    <r>
      <t xml:space="preserve">2023-
2024学年
</t>
    </r>
    <r>
      <rPr>
        <b/>
        <sz val="9"/>
        <color theme="1"/>
        <rFont val="ＭＳ ゴシック"/>
        <family val="3"/>
        <charset val="128"/>
      </rPr>
      <t>（旧学年）</t>
    </r>
    <rPh sb="10" eb="12">
      <t>ガクネン</t>
    </rPh>
    <rPh sb="14" eb="17">
      <t>キュウガクネン</t>
    </rPh>
    <phoneticPr fontId="5"/>
  </si>
  <si>
    <r>
      <t xml:space="preserve">2023-
2024学年
</t>
    </r>
    <r>
      <rPr>
        <b/>
        <sz val="9"/>
        <rFont val="ＭＳ ゴシック"/>
        <family val="3"/>
        <charset val="128"/>
      </rPr>
      <t>（旧学年）</t>
    </r>
    <rPh sb="10" eb="12">
      <t>ガクネン</t>
    </rPh>
    <rPh sb="14" eb="17">
      <t>キュウガクネン</t>
    </rPh>
    <phoneticPr fontId="5"/>
  </si>
  <si>
    <t>2024様式4-1</t>
    <rPh sb="4" eb="6">
      <t>ヨウシキ</t>
    </rPh>
    <phoneticPr fontId="5"/>
  </si>
  <si>
    <r>
      <t xml:space="preserve">2024-
2025学年
</t>
    </r>
    <r>
      <rPr>
        <b/>
        <sz val="9"/>
        <color theme="1"/>
        <rFont val="ＭＳ ゴシック"/>
        <family val="3"/>
        <charset val="128"/>
      </rPr>
      <t>（新学年）</t>
    </r>
    <rPh sb="10" eb="12">
      <t>ガクネン</t>
    </rPh>
    <rPh sb="14" eb="15">
      <t>シン</t>
    </rPh>
    <rPh sb="15" eb="17">
      <t>ガクネン</t>
    </rPh>
    <phoneticPr fontId="5"/>
  </si>
  <si>
    <t>2024年度分</t>
  </si>
  <si>
    <t>④　2024年度（2024年４月～2025年３月）支給額合計（②＋③）</t>
    <rPh sb="6" eb="7">
      <t>ネン</t>
    </rPh>
    <rPh sb="7" eb="8">
      <t>ド</t>
    </rPh>
    <rPh sb="25" eb="27">
      <t>シキュウ</t>
    </rPh>
    <rPh sb="27" eb="28">
      <t>ガク</t>
    </rPh>
    <rPh sb="28" eb="30">
      <t>ゴウケイ</t>
    </rPh>
    <phoneticPr fontId="5"/>
  </si>
  <si>
    <t>　　2024年度（2024年４月～2025年３月）授業料申請上限額</t>
    <rPh sb="6" eb="7">
      <t>ネン</t>
    </rPh>
    <rPh sb="7" eb="8">
      <t>ド</t>
    </rPh>
    <rPh sb="13" eb="14">
      <t>ネン</t>
    </rPh>
    <rPh sb="15" eb="16">
      <t>ガツ</t>
    </rPh>
    <rPh sb="21" eb="22">
      <t>ネン</t>
    </rPh>
    <rPh sb="23" eb="24">
      <t>ガツ</t>
    </rPh>
    <rPh sb="25" eb="28">
      <t>ジュギョウリョウ</t>
    </rPh>
    <rPh sb="28" eb="30">
      <t>シンセイ</t>
    </rPh>
    <rPh sb="30" eb="32">
      <t>ジョウゲン</t>
    </rPh>
    <rPh sb="32" eb="33">
      <t>ガク</t>
    </rPh>
    <phoneticPr fontId="5"/>
  </si>
  <si>
    <t>⑤  2024年度（2024年４月～2025年３月）本申請書提出時点の支給可能額　（300万円-④）</t>
    <rPh sb="7" eb="9">
      <t>ネンド</t>
    </rPh>
    <rPh sb="14" eb="15">
      <t>ネン</t>
    </rPh>
    <rPh sb="16" eb="17">
      <t>ガツ</t>
    </rPh>
    <rPh sb="22" eb="23">
      <t>ネン</t>
    </rPh>
    <rPh sb="24" eb="25">
      <t>ガツ</t>
    </rPh>
    <rPh sb="26" eb="27">
      <t>ホン</t>
    </rPh>
    <rPh sb="27" eb="30">
      <t>シンセイショ</t>
    </rPh>
    <rPh sb="30" eb="32">
      <t>テイシュツ</t>
    </rPh>
    <rPh sb="32" eb="34">
      <t>ジテン</t>
    </rPh>
    <rPh sb="35" eb="37">
      <t>シキュウ</t>
    </rPh>
    <rPh sb="37" eb="39">
      <t>カノウ</t>
    </rPh>
    <rPh sb="39" eb="40">
      <t>ガク</t>
    </rPh>
    <rPh sb="45" eb="47">
      <t>マンエン</t>
    </rPh>
    <phoneticPr fontId="5"/>
  </si>
  <si>
    <t>※2023-2024学年授業料の返納・追給、授業料納付報告は、2023年度に申請した際の様式を用いてください。</t>
    <rPh sb="10" eb="12">
      <t>ガクネン</t>
    </rPh>
    <rPh sb="12" eb="15">
      <t>ジュギョウリョウ</t>
    </rPh>
    <rPh sb="16" eb="18">
      <t>ヘンノウ</t>
    </rPh>
    <rPh sb="19" eb="21">
      <t>ツイキュウ</t>
    </rPh>
    <rPh sb="22" eb="25">
      <t>ジュギョウリョウ</t>
    </rPh>
    <rPh sb="25" eb="27">
      <t>ノウフ</t>
    </rPh>
    <rPh sb="27" eb="29">
      <t>ホウコク</t>
    </rPh>
    <rPh sb="35" eb="37">
      <t>ネンド</t>
    </rPh>
    <rPh sb="38" eb="40">
      <t>シンセイ</t>
    </rPh>
    <rPh sb="42" eb="43">
      <t>サイ</t>
    </rPh>
    <rPh sb="44" eb="46">
      <t>ヨウシキ</t>
    </rPh>
    <rPh sb="47" eb="48">
      <t>モチ</t>
    </rPh>
    <phoneticPr fontId="5"/>
  </si>
  <si>
    <t>※2023-2024学年授業料の返納の予算執行年度は、機構が通知した承認通知に記載の返納金額の内訳を参照してください。</t>
    <rPh sb="10" eb="12">
      <t>ガクネン</t>
    </rPh>
    <rPh sb="12" eb="15">
      <t>ジュギョウリョウ</t>
    </rPh>
    <rPh sb="16" eb="18">
      <t>ヘンノウ</t>
    </rPh>
    <rPh sb="19" eb="21">
      <t>ヨサン</t>
    </rPh>
    <rPh sb="21" eb="23">
      <t>シッコウ</t>
    </rPh>
    <rPh sb="23" eb="24">
      <t>ネン</t>
    </rPh>
    <rPh sb="24" eb="25">
      <t>ド</t>
    </rPh>
    <rPh sb="27" eb="29">
      <t>キコウ</t>
    </rPh>
    <rPh sb="30" eb="32">
      <t>ツウチ</t>
    </rPh>
    <rPh sb="34" eb="38">
      <t>ショウニンツウチ</t>
    </rPh>
    <rPh sb="39" eb="41">
      <t>キサイ</t>
    </rPh>
    <rPh sb="42" eb="44">
      <t>ヘンノウ</t>
    </rPh>
    <rPh sb="44" eb="46">
      <t>キンガク</t>
    </rPh>
    <rPh sb="47" eb="49">
      <t>ウチワケ</t>
    </rPh>
    <rPh sb="50" eb="52">
      <t>サンショウ</t>
    </rPh>
    <phoneticPr fontId="5"/>
  </si>
  <si>
    <t>２-２．2025年度（2025年4月～2026年3月）に機構から支給された授業料及び返納した授業料金額</t>
    <rPh sb="8" eb="9">
      <t>ネン</t>
    </rPh>
    <rPh sb="9" eb="10">
      <t>ド</t>
    </rPh>
    <rPh sb="15" eb="16">
      <t>ネン</t>
    </rPh>
    <rPh sb="17" eb="18">
      <t>ガツ</t>
    </rPh>
    <rPh sb="23" eb="24">
      <t>ネン</t>
    </rPh>
    <rPh sb="25" eb="26">
      <t>ガツ</t>
    </rPh>
    <rPh sb="28" eb="30">
      <t>キコウ</t>
    </rPh>
    <rPh sb="32" eb="34">
      <t>シキュウ</t>
    </rPh>
    <rPh sb="37" eb="40">
      <t>ジュギョウリョウ</t>
    </rPh>
    <rPh sb="40" eb="41">
      <t>オヨ</t>
    </rPh>
    <rPh sb="42" eb="44">
      <t>ヘンノウ</t>
    </rPh>
    <rPh sb="46" eb="49">
      <t>ジュギョウリョウ</t>
    </rPh>
    <rPh sb="49" eb="51">
      <t>キンガク</t>
    </rPh>
    <phoneticPr fontId="5"/>
  </si>
  <si>
    <t>2024-
2025学年</t>
    <rPh sb="10" eb="12">
      <t>ガクネン</t>
    </rPh>
    <phoneticPr fontId="5"/>
  </si>
  <si>
    <t>2025年度分</t>
    <phoneticPr fontId="5"/>
  </si>
  <si>
    <t>３．2024－2025学年の授業料支給申請</t>
    <rPh sb="11" eb="13">
      <t>ガクネン</t>
    </rPh>
    <rPh sb="14" eb="17">
      <t>ジュギョウリョウ</t>
    </rPh>
    <rPh sb="17" eb="19">
      <t>シキュウ</t>
    </rPh>
    <rPh sb="19" eb="21">
      <t>シンセイ</t>
    </rPh>
    <phoneticPr fontId="5"/>
  </si>
  <si>
    <t>2024-2025学年で、支援終了となりますか？</t>
    <rPh sb="9" eb="11">
      <t>ガクネン</t>
    </rPh>
    <rPh sb="13" eb="15">
      <t>シエン</t>
    </rPh>
    <rPh sb="15" eb="17">
      <t>シュウリョウ</t>
    </rPh>
    <phoneticPr fontId="5"/>
  </si>
  <si>
    <t>2024－2025学年の期間（総月数）</t>
    <rPh sb="12" eb="14">
      <t>キカン</t>
    </rPh>
    <rPh sb="15" eb="16">
      <t>ソウ</t>
    </rPh>
    <rPh sb="16" eb="18">
      <t>ツキスウ</t>
    </rPh>
    <phoneticPr fontId="5"/>
  </si>
  <si>
    <t>留学先大学の学事暦上の１学年の月数にかかわらず、総月数は12か月です。ただし、2024-2025学年が本制度の支援を受ける最終学年で、留学先大学の学事暦上の１学年の月数が12か月未満の場合は、その月数を総月数とします。</t>
    <rPh sb="0" eb="2">
      <t>リュウガク</t>
    </rPh>
    <rPh sb="2" eb="3">
      <t>サキ</t>
    </rPh>
    <rPh sb="3" eb="5">
      <t>ダイガク</t>
    </rPh>
    <rPh sb="6" eb="8">
      <t>ガクジ</t>
    </rPh>
    <rPh sb="8" eb="9">
      <t>レキ</t>
    </rPh>
    <rPh sb="9" eb="10">
      <t>ジョウ</t>
    </rPh>
    <rPh sb="12" eb="14">
      <t>ガクネン</t>
    </rPh>
    <rPh sb="15" eb="17">
      <t>ツキスウ</t>
    </rPh>
    <rPh sb="24" eb="25">
      <t>ソウ</t>
    </rPh>
    <rPh sb="25" eb="27">
      <t>ツキスウ</t>
    </rPh>
    <rPh sb="31" eb="32">
      <t>ゲツ</t>
    </rPh>
    <rPh sb="51" eb="52">
      <t>ホン</t>
    </rPh>
    <rPh sb="52" eb="54">
      <t>セイド</t>
    </rPh>
    <rPh sb="55" eb="57">
      <t>シエン</t>
    </rPh>
    <rPh sb="58" eb="59">
      <t>ウ</t>
    </rPh>
    <rPh sb="61" eb="63">
      <t>サイシュウ</t>
    </rPh>
    <rPh sb="63" eb="65">
      <t>ガクネン</t>
    </rPh>
    <rPh sb="67" eb="69">
      <t>リュウガク</t>
    </rPh>
    <rPh sb="69" eb="70">
      <t>サキ</t>
    </rPh>
    <rPh sb="70" eb="72">
      <t>ダイガク</t>
    </rPh>
    <rPh sb="73" eb="75">
      <t>ガクジ</t>
    </rPh>
    <rPh sb="75" eb="76">
      <t>レキ</t>
    </rPh>
    <rPh sb="76" eb="77">
      <t>ジョウ</t>
    </rPh>
    <rPh sb="79" eb="81">
      <t>ガクネン</t>
    </rPh>
    <rPh sb="82" eb="84">
      <t>ツキスウ</t>
    </rPh>
    <rPh sb="88" eb="89">
      <t>ゲツ</t>
    </rPh>
    <rPh sb="89" eb="91">
      <t>ミマン</t>
    </rPh>
    <rPh sb="92" eb="94">
      <t>バアイ</t>
    </rPh>
    <rPh sb="98" eb="100">
      <t>ツキスウ</t>
    </rPh>
    <rPh sb="101" eb="102">
      <t>ソウ</t>
    </rPh>
    <rPh sb="102" eb="104">
      <t>ツキスウ</t>
    </rPh>
    <phoneticPr fontId="5"/>
  </si>
  <si>
    <t>2025年4月～2026年3月までの月数</t>
    <rPh sb="4" eb="5">
      <t>ネン</t>
    </rPh>
    <rPh sb="6" eb="7">
      <t>ガツ</t>
    </rPh>
    <rPh sb="12" eb="13">
      <t>ネン</t>
    </rPh>
    <rPh sb="14" eb="15">
      <t>ガツ</t>
    </rPh>
    <rPh sb="18" eb="20">
      <t>ツキスウ</t>
    </rPh>
    <phoneticPr fontId="5"/>
  </si>
  <si>
    <t>2025年度円換算率</t>
    <rPh sb="4" eb="6">
      <t>ネンド</t>
    </rPh>
    <rPh sb="6" eb="9">
      <t>エンカンサン</t>
    </rPh>
    <rPh sb="9" eb="10">
      <t>リツ</t>
    </rPh>
    <phoneticPr fontId="5"/>
  </si>
  <si>
    <t>４．2024－2025学年の支給額</t>
    <phoneticPr fontId="5"/>
  </si>
  <si>
    <t>2025年度申請対象額（現地額）</t>
    <rPh sb="4" eb="6">
      <t>ネンド</t>
    </rPh>
    <rPh sb="6" eb="8">
      <t>シンセイ</t>
    </rPh>
    <rPh sb="8" eb="10">
      <t>タイショウ</t>
    </rPh>
    <rPh sb="10" eb="11">
      <t>ガク</t>
    </rPh>
    <rPh sb="12" eb="14">
      <t>ゲンチ</t>
    </rPh>
    <rPh sb="14" eb="15">
      <t>ガク</t>
    </rPh>
    <phoneticPr fontId="5"/>
  </si>
  <si>
    <t>申請に基づく2024年度支給額（円）</t>
    <rPh sb="10" eb="12">
      <t>ネンド</t>
    </rPh>
    <rPh sb="12" eb="14">
      <t>シキュウ</t>
    </rPh>
    <phoneticPr fontId="5"/>
  </si>
  <si>
    <t>申請に基づく2025年度支給額（円）</t>
    <rPh sb="10" eb="11">
      <t>ネン</t>
    </rPh>
    <rPh sb="11" eb="12">
      <t>ド</t>
    </rPh>
    <rPh sb="12" eb="14">
      <t>シキュウ</t>
    </rPh>
    <phoneticPr fontId="5"/>
  </si>
  <si>
    <t>年度上限調整後2024年度支給額（円）</t>
    <rPh sb="11" eb="12">
      <t>ネン</t>
    </rPh>
    <rPh sb="12" eb="13">
      <t>ド</t>
    </rPh>
    <rPh sb="13" eb="15">
      <t>シキュウ</t>
    </rPh>
    <phoneticPr fontId="5"/>
  </si>
  <si>
    <t>参考）　今回支給後、2024年度支給済額　合計</t>
    <rPh sb="0" eb="2">
      <t>サンコウ</t>
    </rPh>
    <rPh sb="4" eb="6">
      <t>コンカイ</t>
    </rPh>
    <rPh sb="6" eb="8">
      <t>シキュウ</t>
    </rPh>
    <rPh sb="8" eb="9">
      <t>ゴ</t>
    </rPh>
    <rPh sb="14" eb="16">
      <t>ネンド</t>
    </rPh>
    <rPh sb="16" eb="18">
      <t>シキュウ</t>
    </rPh>
    <rPh sb="18" eb="19">
      <t>スミ</t>
    </rPh>
    <rPh sb="19" eb="20">
      <t>ガク</t>
    </rPh>
    <rPh sb="21" eb="23">
      <t>ゴウケイ</t>
    </rPh>
    <phoneticPr fontId="5"/>
  </si>
  <si>
    <t>※2024-2025学年授業料の納付報告を累積します。留学先大学の請求・納付スケジュールごとに記入してください。
※留学先大学に授業料を納付する都度、本様式と共に、領収書を提出してください。</t>
    <rPh sb="10" eb="12">
      <t>ガクネン</t>
    </rPh>
    <rPh sb="12" eb="15">
      <t>ジュギョウリョウ</t>
    </rPh>
    <rPh sb="16" eb="18">
      <t>ノウフ</t>
    </rPh>
    <rPh sb="18" eb="20">
      <t>ホウコク</t>
    </rPh>
    <rPh sb="21" eb="23">
      <t>ルイセキ</t>
    </rPh>
    <rPh sb="27" eb="32">
      <t>リュウガクサキダイガク</t>
    </rPh>
    <rPh sb="47" eb="49">
      <t>キニュウ</t>
    </rPh>
    <rPh sb="58" eb="61">
      <t>リュウガクサキ</t>
    </rPh>
    <rPh sb="76" eb="78">
      <t>ヨウシキ</t>
    </rPh>
    <rPh sb="79" eb="80">
      <t>トモ</t>
    </rPh>
    <phoneticPr fontId="5"/>
  </si>
  <si>
    <t>2024年度海外留学支援制度（大学院学位取得型）授業料調整額算出表兼授業料支給申請書</t>
    <rPh sb="4" eb="6">
      <t>ネンド</t>
    </rPh>
    <rPh sb="6" eb="8">
      <t>カイガイ</t>
    </rPh>
    <rPh sb="8" eb="10">
      <t>リュウガク</t>
    </rPh>
    <rPh sb="10" eb="12">
      <t>シエン</t>
    </rPh>
    <rPh sb="12" eb="14">
      <t>セイド</t>
    </rPh>
    <rPh sb="15" eb="23">
      <t>ダイガクインガクイ</t>
    </rPh>
    <rPh sb="24" eb="27">
      <t>ジュギョウリョウ</t>
    </rPh>
    <rPh sb="27" eb="29">
      <t>チョウセイ</t>
    </rPh>
    <rPh sb="29" eb="30">
      <t>ガク</t>
    </rPh>
    <rPh sb="30" eb="32">
      <t>サンシュツ</t>
    </rPh>
    <rPh sb="32" eb="33">
      <t>ヒョウ</t>
    </rPh>
    <rPh sb="33" eb="34">
      <t>ケン</t>
    </rPh>
    <rPh sb="34" eb="37">
      <t>ジュギョウリョウ</t>
    </rPh>
    <rPh sb="37" eb="39">
      <t>シキュウ</t>
    </rPh>
    <rPh sb="39" eb="42">
      <t>シンセイショ</t>
    </rPh>
    <phoneticPr fontId="5"/>
  </si>
  <si>
    <r>
      <t>2024年度海外留学支援制度（大学院学位取得型）授業料</t>
    </r>
    <r>
      <rPr>
        <b/>
        <u/>
        <sz val="16"/>
        <rFont val="ＭＳ ゴシック"/>
        <family val="3"/>
        <charset val="128"/>
      </rPr>
      <t>請求書等</t>
    </r>
    <r>
      <rPr>
        <b/>
        <sz val="12"/>
        <rFont val="ＭＳ ゴシック"/>
        <family val="3"/>
        <charset val="128"/>
      </rPr>
      <t>貼付用紙</t>
    </r>
    <rPh sb="4" eb="6">
      <t>ネンド</t>
    </rPh>
    <rPh sb="6" eb="8">
      <t>カイガイ</t>
    </rPh>
    <rPh sb="8" eb="10">
      <t>リュウガク</t>
    </rPh>
    <rPh sb="10" eb="12">
      <t>シエン</t>
    </rPh>
    <rPh sb="12" eb="14">
      <t>セイド</t>
    </rPh>
    <rPh sb="15" eb="23">
      <t>ダイガクインガクイ</t>
    </rPh>
    <rPh sb="24" eb="27">
      <t>ジュギョウリョウ</t>
    </rPh>
    <rPh sb="27" eb="30">
      <t>セイキュウショ</t>
    </rPh>
    <rPh sb="30" eb="31">
      <t>トウ</t>
    </rPh>
    <rPh sb="31" eb="33">
      <t>テンプ</t>
    </rPh>
    <rPh sb="33" eb="35">
      <t>ヨウシ</t>
    </rPh>
    <phoneticPr fontId="5"/>
  </si>
  <si>
    <t>2024様式4-2</t>
    <rPh sb="4" eb="6">
      <t>ヨウシキ</t>
    </rPh>
    <phoneticPr fontId="5"/>
  </si>
  <si>
    <t>2024様式4-3</t>
    <rPh sb="4" eb="6">
      <t>ヨウシキ</t>
    </rPh>
    <phoneticPr fontId="5"/>
  </si>
  <si>
    <r>
      <t>2024年度海外留学支援制度（大学院学位取得型）授業料</t>
    </r>
    <r>
      <rPr>
        <b/>
        <u/>
        <sz val="12"/>
        <rFont val="ＭＳ ゴシック"/>
        <family val="3"/>
        <charset val="128"/>
      </rPr>
      <t>機構以外の奨学金等</t>
    </r>
    <r>
      <rPr>
        <b/>
        <sz val="11"/>
        <rFont val="ＭＳ ゴシック"/>
        <family val="3"/>
        <charset val="128"/>
      </rPr>
      <t>貼付用紙</t>
    </r>
    <rPh sb="4" eb="6">
      <t>ネンド</t>
    </rPh>
    <rPh sb="6" eb="8">
      <t>カイガイ</t>
    </rPh>
    <rPh sb="8" eb="10">
      <t>リュウガク</t>
    </rPh>
    <rPh sb="10" eb="12">
      <t>シエン</t>
    </rPh>
    <rPh sb="12" eb="14">
      <t>セイド</t>
    </rPh>
    <rPh sb="15" eb="23">
      <t>ダイガクインガクイ</t>
    </rPh>
    <rPh sb="24" eb="27">
      <t>ジュギョウリョウ</t>
    </rPh>
    <rPh sb="27" eb="29">
      <t>キコウ</t>
    </rPh>
    <rPh sb="29" eb="31">
      <t>イガイ</t>
    </rPh>
    <rPh sb="32" eb="35">
      <t>ショウガクキン</t>
    </rPh>
    <rPh sb="35" eb="36">
      <t>トウ</t>
    </rPh>
    <rPh sb="36" eb="38">
      <t>テンプ</t>
    </rPh>
    <rPh sb="38" eb="40">
      <t>ヨウシ</t>
    </rPh>
    <phoneticPr fontId="5"/>
  </si>
  <si>
    <t>2024様式4-4</t>
    <rPh sb="4" eb="6">
      <t>ヨウシキ</t>
    </rPh>
    <phoneticPr fontId="5"/>
  </si>
  <si>
    <r>
      <t>2024年度海外留学支援制度（大学院学位取得型）授業料</t>
    </r>
    <r>
      <rPr>
        <b/>
        <u/>
        <sz val="16"/>
        <rFont val="ＭＳ ゴシック"/>
        <family val="3"/>
        <charset val="128"/>
      </rPr>
      <t>領収書等</t>
    </r>
    <r>
      <rPr>
        <b/>
        <sz val="12"/>
        <rFont val="ＭＳ ゴシック"/>
        <family val="3"/>
        <charset val="128"/>
      </rPr>
      <t>貼付用紙</t>
    </r>
    <rPh sb="4" eb="6">
      <t>ネンド</t>
    </rPh>
    <rPh sb="6" eb="8">
      <t>カイガイ</t>
    </rPh>
    <rPh sb="8" eb="10">
      <t>リュウガク</t>
    </rPh>
    <rPh sb="10" eb="12">
      <t>シエン</t>
    </rPh>
    <rPh sb="12" eb="14">
      <t>セイド</t>
    </rPh>
    <rPh sb="15" eb="23">
      <t>ダイガクインガクイ</t>
    </rPh>
    <rPh sb="24" eb="27">
      <t>ジュギョウリョウ</t>
    </rPh>
    <rPh sb="27" eb="30">
      <t>リョウシュウショ</t>
    </rPh>
    <rPh sb="30" eb="31">
      <t>トウ</t>
    </rPh>
    <rPh sb="31" eb="33">
      <t>テンプ</t>
    </rPh>
    <rPh sb="33" eb="35">
      <t>ヨウシ</t>
    </rPh>
    <phoneticPr fontId="5"/>
  </si>
  <si>
    <t>G2312345601S</t>
    <phoneticPr fontId="5"/>
  </si>
  <si>
    <r>
      <t xml:space="preserve">2024-
2025学年
</t>
    </r>
    <r>
      <rPr>
        <b/>
        <sz val="9"/>
        <rFont val="ＭＳ ゴシック"/>
        <family val="3"/>
        <charset val="128"/>
      </rPr>
      <t>（新学年）</t>
    </r>
    <rPh sb="10" eb="12">
      <t>ガクネン</t>
    </rPh>
    <rPh sb="14" eb="15">
      <t>シン</t>
    </rPh>
    <rPh sb="15" eb="17">
      <t>ガクネン</t>
    </rPh>
    <phoneticPr fontId="5"/>
  </si>
  <si>
    <t>2024 Fall</t>
    <phoneticPr fontId="5"/>
  </si>
  <si>
    <t>2025 Spring</t>
    <phoneticPr fontId="5"/>
  </si>
  <si>
    <t>2025 Summer</t>
    <phoneticPr fontId="5"/>
  </si>
  <si>
    <t>2024年度外国貨幣円換算率</t>
    <phoneticPr fontId="5"/>
  </si>
  <si>
    <t>財務省が告示している「出納官吏事務規程第14条及び第16条に規定する外国貨幣換算率を定める等の件（令和５年12月26日財務省告示第334号）(令和６年４月1日適用)」より、主な留学先国・地域を以下に抜粋しています。他の国・地域の円換算率や詳細は財務省のホームページから確認してください。</t>
    <phoneticPr fontId="5"/>
  </si>
  <si>
    <t>（「出納官吏事務規程第14条及び第16条に規定する外国貨幣換算率を定める等の件（令和5年12月26日財務省告示第334号）(令和6年４月1日適用)」（財務省）から抜粋、機構が計算）</t>
    <phoneticPr fontId="5"/>
  </si>
  <si>
    <t>https://www.mof.go.jp/about_mof/act/kokuji_tsuutatsu/kokuji/KO-20231226-321.pdf</t>
    <phoneticPr fontId="5"/>
  </si>
  <si>
    <t>2024年度円換算率</t>
    <phoneticPr fontId="5"/>
  </si>
  <si>
    <t>※台湾については、上記規程に記載されていないことから、令和６年４月１日現在の市中レートを2024年度の円換算率として機構で定める。</t>
    <rPh sb="1" eb="3">
      <t>タイワン</t>
    </rPh>
    <rPh sb="9" eb="11">
      <t>ジョウキ</t>
    </rPh>
    <rPh sb="11" eb="13">
      <t>キテイ</t>
    </rPh>
    <rPh sb="14" eb="16">
      <t>キサイ</t>
    </rPh>
    <rPh sb="27" eb="28">
      <t>レイ</t>
    </rPh>
    <rPh sb="28" eb="29">
      <t>ワ</t>
    </rPh>
    <rPh sb="30" eb="31">
      <t>ネン</t>
    </rPh>
    <rPh sb="32" eb="33">
      <t>ガツ</t>
    </rPh>
    <rPh sb="34" eb="35">
      <t>ニチ</t>
    </rPh>
    <rPh sb="35" eb="37">
      <t>ゲンザイ</t>
    </rPh>
    <rPh sb="38" eb="40">
      <t>シチュウ</t>
    </rPh>
    <rPh sb="48" eb="49">
      <t>ネン</t>
    </rPh>
    <rPh sb="49" eb="50">
      <t>ド</t>
    </rPh>
    <rPh sb="51" eb="52">
      <t>エン</t>
    </rPh>
    <rPh sb="52" eb="54">
      <t>カンサン</t>
    </rPh>
    <rPh sb="54" eb="55">
      <t>リツ</t>
    </rPh>
    <rPh sb="58" eb="60">
      <t>キコウ</t>
    </rPh>
    <rPh sb="61" eb="62">
      <t>サダ</t>
    </rPh>
    <phoneticPr fontId="5"/>
  </si>
  <si>
    <r>
      <t>【本記入例の想定】
本記入例は、2024年９月時点で、2024‐2025学年授業料のうち2024年度分を申請する場合の様式例です。
＜2023-2024学年（旧学年）の2024年度分の授業料＞
・2023年9月～の2023-2024学年の授業料15,000￡のうち、2024年度内分6,250</t>
    </r>
    <r>
      <rPr>
        <b/>
        <sz val="10"/>
        <color rgb="FFFF0000"/>
        <rFont val="ＭＳ Ｐゴシック"/>
        <family val="3"/>
        <charset val="128"/>
      </rPr>
      <t>￡</t>
    </r>
    <r>
      <rPr>
        <b/>
        <sz val="10"/>
        <color rgb="FFFF0000"/>
        <rFont val="ＭＳ ゴシック"/>
        <family val="3"/>
        <charset val="128"/>
      </rPr>
      <t>を2024年４月に支給申請
・８月に他奨学金の受給等により5万円分の返納
＜2024-2025学年（新学年）の2024年度分の授業料＞
・2024年9月～の2024‐2025学年の授業料15,000</t>
    </r>
    <r>
      <rPr>
        <b/>
        <sz val="10"/>
        <color rgb="FFFF0000"/>
        <rFont val="ＭＳ Ｐゴシック"/>
        <family val="3"/>
        <charset val="128"/>
      </rPr>
      <t>￡</t>
    </r>
    <r>
      <rPr>
        <b/>
        <sz val="10"/>
        <color rgb="FFFF0000"/>
        <rFont val="ＭＳ ゴシック"/>
        <family val="3"/>
        <charset val="128"/>
      </rPr>
      <t>（前学年の授業料より概算）のうち、2024年度内分8,750</t>
    </r>
    <r>
      <rPr>
        <b/>
        <sz val="10"/>
        <color rgb="FFFF0000"/>
        <rFont val="ＭＳ Ｐゴシック"/>
        <family val="3"/>
        <charset val="128"/>
      </rPr>
      <t>￡</t>
    </r>
    <r>
      <rPr>
        <b/>
        <sz val="10"/>
        <color rgb="FFFF0000"/>
        <rFont val="ＭＳ ゴシック"/>
        <family val="3"/>
        <charset val="128"/>
      </rPr>
      <t xml:space="preserve">を９月に支給申請【今回申請分】
</t>
    </r>
    <r>
      <rPr>
        <b/>
        <u/>
        <sz val="10"/>
        <color rgb="FF0066FF"/>
        <rFont val="ＭＳ ゴシック"/>
        <family val="3"/>
        <charset val="128"/>
      </rPr>
      <t xml:space="preserve">
※ひと学年分の授業料納付報告を累積するため、2024年度の授業料は必ずこのデータで管理し、保管してください。授業料の確定・変更・納付報告も同じファイルで行ってください。</t>
    </r>
    <rPh sb="36" eb="38">
      <t>ガクネン</t>
    </rPh>
    <rPh sb="38" eb="41">
      <t>ジュギョウリョウ</t>
    </rPh>
    <rPh sb="48" eb="50">
      <t>ネンド</t>
    </rPh>
    <rPh sb="50" eb="51">
      <t>ブン</t>
    </rPh>
    <rPh sb="77" eb="79">
      <t>ガクネン</t>
    </rPh>
    <rPh sb="80" eb="83">
      <t>キュウガクネン</t>
    </rPh>
    <rPh sb="89" eb="91">
      <t>ネンド</t>
    </rPh>
    <rPh sb="91" eb="92">
      <t>ブン</t>
    </rPh>
    <rPh sb="93" eb="96">
      <t>ジュギョウリョウ</t>
    </rPh>
    <rPh sb="157" eb="159">
      <t>シキュウ</t>
    </rPh>
    <rPh sb="159" eb="161">
      <t>シンセイ</t>
    </rPh>
    <rPh sb="182" eb="184">
      <t>ヘンノウ</t>
    </rPh>
    <rPh sb="199" eb="200">
      <t>シン</t>
    </rPh>
    <rPh sb="289" eb="291">
      <t>コンカイ</t>
    </rPh>
    <rPh sb="291" eb="293">
      <t>シンセイ</t>
    </rPh>
    <rPh sb="293" eb="294">
      <t>ブン</t>
    </rPh>
    <rPh sb="323" eb="324">
      <t>ネン</t>
    </rPh>
    <rPh sb="324" eb="325">
      <t>ド</t>
    </rPh>
    <rPh sb="326" eb="329">
      <t>ジュギョウリョウ</t>
    </rPh>
    <rPh sb="330" eb="331">
      <t>カナラ</t>
    </rPh>
    <rPh sb="338" eb="340">
      <t>カンリ</t>
    </rPh>
    <rPh sb="342" eb="344">
      <t>ホカン</t>
    </rPh>
    <rPh sb="361" eb="363">
      <t>ノウフ</t>
    </rPh>
    <rPh sb="363" eb="365">
      <t>ホウコク</t>
    </rPh>
    <rPh sb="366" eb="367">
      <t>オナ</t>
    </rPh>
    <rPh sb="373" eb="374">
      <t>オコナ</t>
    </rPh>
    <phoneticPr fontId="5"/>
  </si>
  <si>
    <t>2025春学期のTA実施の決定により、授業料が減額になったため。
②確定金額16,000￡－免除分5,000￡＝11,000￡</t>
    <phoneticPr fontId="5"/>
  </si>
  <si>
    <r>
      <t xml:space="preserve">【本記入例の想定】
本記入例は、2025年２月時点で、2024‐2025学年の授業料を申請する場合の様式例です。
＜2023-2024学年（旧学年）の2024年度分の授業料＞
・2023年9月～の2023-2024学年の授業料15,000￡のうち、2024年度内分6,250￡を2024年４月に支給申請
・８月に他奨学金の受給等により5万円分の返納
＜2024-2025学年（新学年）の2024年度分の授業料＞
・2024年9月～の2024‐2025学年の授業料15,000￡（前学年の授業料より概算）のうち、2024年度内分8,750￡を９月に支給申請（３．①）
・11月に1学期目に履修科目が増えたことにより、授業料が1,000￡増額になり追給（３.②）⇒100,332円追給。
・２月に2学期目のTA実施が決まり、さらに5,000￡の減額が確定、授業料確定後の変更を行い、返納（３.③）⇒501,665円返納【今回申請分】
</t>
    </r>
    <r>
      <rPr>
        <b/>
        <u/>
        <sz val="10"/>
        <color rgb="FF0066FF"/>
        <rFont val="ＭＳ ゴシック"/>
        <family val="3"/>
        <charset val="128"/>
      </rPr>
      <t>※ひと学年分の授業料納付報告を累積するため、2024年度の授業料は必ずこのデータで管理し、保管してください。授業料の確定・変更・納付報告も同じファイルで行ってください。</t>
    </r>
    <rPh sb="36" eb="38">
      <t>ガクネン</t>
    </rPh>
    <rPh sb="68" eb="70">
      <t>ガクネン</t>
    </rPh>
    <rPh sb="71" eb="74">
      <t>キュウガクネン</t>
    </rPh>
    <rPh sb="80" eb="82">
      <t>ネンド</t>
    </rPh>
    <rPh sb="82" eb="83">
      <t>ブン</t>
    </rPh>
    <rPh sb="84" eb="87">
      <t>ジュギョウリョウ</t>
    </rPh>
    <rPh sb="148" eb="150">
      <t>シキュウ</t>
    </rPh>
    <rPh sb="150" eb="152">
      <t>シンセイ</t>
    </rPh>
    <rPh sb="173" eb="175">
      <t>ヘンノウ</t>
    </rPh>
    <rPh sb="190" eb="191">
      <t>シン</t>
    </rPh>
    <rPh sb="288" eb="289">
      <t>ガツ</t>
    </rPh>
    <rPh sb="295" eb="297">
      <t>リシュウ</t>
    </rPh>
    <rPh sb="297" eb="299">
      <t>カモク</t>
    </rPh>
    <rPh sb="300" eb="301">
      <t>フ</t>
    </rPh>
    <rPh sb="309" eb="312">
      <t>ジュギョウリョウ</t>
    </rPh>
    <rPh sb="319" eb="321">
      <t>ゾウガク</t>
    </rPh>
    <rPh sb="324" eb="326">
      <t>ツイキュウ</t>
    </rPh>
    <rPh sb="339" eb="340">
      <t>エン</t>
    </rPh>
    <rPh sb="340" eb="342">
      <t>ツイキュウ</t>
    </rPh>
    <rPh sb="406" eb="407">
      <t>エン</t>
    </rPh>
    <rPh sb="407" eb="409">
      <t>ヘンノウ</t>
    </rPh>
    <rPh sb="410" eb="412">
      <t>コンカイ</t>
    </rPh>
    <rPh sb="412" eb="414">
      <t>シンセイ</t>
    </rPh>
    <rPh sb="414" eb="415">
      <t>ブン</t>
    </rPh>
    <rPh sb="444" eb="445">
      <t>ネン</t>
    </rPh>
    <rPh sb="445" eb="446">
      <t>ド</t>
    </rPh>
    <rPh sb="447" eb="450">
      <t>ジュギョウリョウ</t>
    </rPh>
    <rPh sb="451" eb="452">
      <t>カナラ</t>
    </rPh>
    <rPh sb="459" eb="461">
      <t>カンリ</t>
    </rPh>
    <rPh sb="463" eb="465">
      <t>ホカン</t>
    </rPh>
    <rPh sb="482" eb="484">
      <t>ノウフ</t>
    </rPh>
    <rPh sb="484" eb="486">
      <t>ホウコク</t>
    </rPh>
    <rPh sb="487" eb="488">
      <t>オナ</t>
    </rPh>
    <rPh sb="494" eb="495">
      <t>オコナ</t>
    </rPh>
    <phoneticPr fontId="5"/>
  </si>
  <si>
    <r>
      <t xml:space="preserve">機構への納付報告日
</t>
    </r>
    <r>
      <rPr>
        <sz val="8"/>
        <color rgb="FFC00000"/>
        <rFont val="ＭＳ ゴシック"/>
        <family val="3"/>
        <charset val="128"/>
      </rPr>
      <t>※様式4-4の提出日と一致していること</t>
    </r>
    <rPh sb="4" eb="6">
      <t>ノウフ</t>
    </rPh>
    <rPh sb="6" eb="8">
      <t>ホウコク</t>
    </rPh>
    <rPh sb="8" eb="9">
      <t>ニチ</t>
    </rPh>
    <rPh sb="11" eb="13">
      <t>ヨウシキ</t>
    </rPh>
    <rPh sb="17" eb="19">
      <t>テイシュツ</t>
    </rPh>
    <rPh sb="19" eb="20">
      <t>ビ</t>
    </rPh>
    <rPh sb="21" eb="23">
      <t>イッチ</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</si>
</sst>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_ "/>
    <numFmt numFmtId="177" formatCode="yyyy&quot;年&quot;m&quot;月&quot;;@"/>
    <numFmt numFmtId="178" formatCode="#,##0.00_ "/>
    <numFmt numFmtId="179" formatCode="#,##0.00000_ "/>
    <numFmt numFmtId="180" formatCode="#,##0.00000"/>
    <numFmt numFmtId="181" formatCode="yyyy/m/d;@"/>
  </numFmts>
  <fonts count="6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theme="1"/>
      <name val="ＭＳ Ｐゴシック"/>
      <family val="2"/>
      <scheme val="minor"/>
    </font>
    <font>
      <sz val="11"/>
      <color theme="1"/>
      <name val="ＭＳ Ｐゴシック"/>
      <family val="3"/>
      <charset val="128"/>
      <scheme val="minor"/>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indexed="8"/>
      <name val="ＭＳ Ｐ明朝"/>
      <family val="1"/>
      <charset val="128"/>
    </font>
    <font>
      <sz val="10"/>
      <color theme="1"/>
      <name val="ＭＳ ゴシック"/>
      <family val="3"/>
      <charset val="128"/>
    </font>
    <font>
      <sz val="10"/>
      <name val="ＭＳ ゴシック"/>
      <family val="3"/>
      <charset val="128"/>
    </font>
    <font>
      <sz val="10"/>
      <color rgb="FFC00000"/>
      <name val="ＭＳ ゴシック"/>
      <family val="3"/>
      <charset val="128"/>
    </font>
    <font>
      <sz val="9"/>
      <color theme="5"/>
      <name val="ＭＳ ゴシック"/>
      <family val="3"/>
      <charset val="128"/>
    </font>
    <font>
      <sz val="8"/>
      <name val="ＭＳ ゴシック"/>
      <family val="3"/>
      <charset val="128"/>
    </font>
    <font>
      <sz val="10"/>
      <color rgb="FFFF0000"/>
      <name val="ＭＳ ゴシック"/>
      <family val="3"/>
      <charset val="128"/>
    </font>
    <font>
      <sz val="10"/>
      <color indexed="8"/>
      <name val="ＭＳ ゴシック"/>
      <family val="3"/>
      <charset val="128"/>
    </font>
    <font>
      <sz val="8"/>
      <color rgb="FFC00000"/>
      <name val="ＭＳ ゴシック"/>
      <family val="3"/>
      <charset val="128"/>
    </font>
    <font>
      <sz val="8"/>
      <color theme="5"/>
      <name val="ＭＳ ゴシック"/>
      <family val="3"/>
      <charset val="128"/>
    </font>
    <font>
      <sz val="15"/>
      <name val="ＭＳ ゴシック"/>
      <family val="3"/>
      <charset val="128"/>
    </font>
    <font>
      <sz val="12"/>
      <color theme="5"/>
      <name val="ＭＳ ゴシック"/>
      <family val="3"/>
      <charset val="128"/>
    </font>
    <font>
      <sz val="9"/>
      <color rgb="FF000000"/>
      <name val="ＭＳ Ｐ明朝"/>
      <family val="1"/>
      <charset val="128"/>
    </font>
    <font>
      <b/>
      <sz val="10"/>
      <color theme="0"/>
      <name val="ＭＳ ゴシック"/>
      <family val="3"/>
      <charset val="128"/>
    </font>
    <font>
      <b/>
      <sz val="10"/>
      <name val="ＭＳ ゴシック"/>
      <family val="3"/>
      <charset val="128"/>
    </font>
    <font>
      <sz val="9"/>
      <name val="ＭＳ ゴシック"/>
      <family val="3"/>
      <charset val="128"/>
    </font>
    <font>
      <sz val="10"/>
      <color rgb="FF000000"/>
      <name val="ＭＳ Ｐゴシック"/>
      <family val="3"/>
      <charset val="128"/>
    </font>
    <font>
      <sz val="10"/>
      <name val="Century"/>
      <family val="1"/>
    </font>
    <font>
      <b/>
      <sz val="13"/>
      <name val="ＭＳ ゴシック"/>
      <family val="3"/>
      <charset val="128"/>
    </font>
    <font>
      <sz val="9"/>
      <color rgb="FF000000"/>
      <name val="ＭＳ ゴシック"/>
      <family val="3"/>
      <charset val="128"/>
    </font>
    <font>
      <sz val="9"/>
      <color rgb="FFC00000"/>
      <name val="ＭＳ ゴシック"/>
      <family val="3"/>
      <charset val="128"/>
    </font>
    <font>
      <b/>
      <sz val="10"/>
      <color rgb="FFFF0000"/>
      <name val="ＭＳ ゴシック"/>
      <family val="3"/>
      <charset val="128"/>
    </font>
    <font>
      <b/>
      <u/>
      <sz val="10"/>
      <color rgb="FF0066FF"/>
      <name val="ＭＳ ゴシック"/>
      <family val="3"/>
      <charset val="128"/>
    </font>
    <font>
      <b/>
      <sz val="12"/>
      <name val="ＭＳ ゴシック"/>
      <family val="3"/>
      <charset val="128"/>
    </font>
    <font>
      <b/>
      <u/>
      <sz val="12"/>
      <name val="ＭＳ ゴシック"/>
      <family val="3"/>
      <charset val="128"/>
    </font>
    <font>
      <b/>
      <sz val="11"/>
      <name val="ＭＳ ゴシック"/>
      <family val="3"/>
      <charset val="128"/>
    </font>
    <font>
      <b/>
      <u/>
      <sz val="16"/>
      <name val="ＭＳ ゴシック"/>
      <family val="3"/>
      <charset val="128"/>
    </font>
    <font>
      <b/>
      <sz val="15"/>
      <color rgb="FFFF0000"/>
      <name val="ＭＳ ゴシック"/>
      <family val="3"/>
      <charset val="128"/>
    </font>
    <font>
      <b/>
      <sz val="15"/>
      <name val="ＭＳ ゴシック"/>
      <family val="3"/>
      <charset val="128"/>
    </font>
    <font>
      <b/>
      <sz val="9"/>
      <name val="ＭＳ ゴシック"/>
      <family val="3"/>
      <charset val="128"/>
    </font>
    <font>
      <b/>
      <sz val="10"/>
      <color rgb="FFFF0000"/>
      <name val="ＭＳ Ｐゴシック"/>
      <family val="3"/>
      <charset val="128"/>
    </font>
    <font>
      <sz val="9"/>
      <color theme="1"/>
      <name val="ＭＳ ゴシック"/>
      <family val="3"/>
      <charset val="128"/>
    </font>
    <font>
      <b/>
      <sz val="10"/>
      <color theme="1"/>
      <name val="ＭＳ ゴシック"/>
      <family val="3"/>
      <charset val="128"/>
    </font>
    <font>
      <b/>
      <sz val="9"/>
      <color theme="1"/>
      <name val="ＭＳ ゴシック"/>
      <family val="3"/>
      <charset val="128"/>
    </font>
    <font>
      <b/>
      <sz val="12"/>
      <name val="ＭＳ Ｐゴシック"/>
      <family val="3"/>
      <charset val="128"/>
    </font>
    <font>
      <sz val="10"/>
      <name val="ＭＳ Ｐゴシック"/>
      <family val="3"/>
      <charset val="128"/>
    </font>
  </fonts>
  <fills count="35">
    <fill>
      <patternFill patternType="none"/>
    </fill>
    <fill>
      <patternFill patternType="gray125"/>
    </fill>
    <fill>
      <patternFill patternType="solid">
        <fgColor theme="0" tint="-0.14999847407452621"/>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9" tint="0.79998168889431442"/>
        <bgColor indexed="64"/>
      </patternFill>
    </fill>
    <fill>
      <patternFill patternType="solid">
        <fgColor theme="0" tint="-4.9989318521683403E-2"/>
        <bgColor indexed="64"/>
      </patternFill>
    </fill>
    <fill>
      <patternFill patternType="solid">
        <fgColor rgb="FFD9D9D9"/>
        <bgColor rgb="FF000000"/>
      </patternFill>
    </fill>
    <fill>
      <patternFill patternType="solid">
        <fgColor theme="1" tint="0.249977111117893"/>
        <bgColor indexed="64"/>
      </patternFill>
    </fill>
    <fill>
      <patternFill patternType="solid">
        <fgColor theme="5" tint="0.59999389629810485"/>
        <bgColor indexed="64"/>
      </patternFill>
    </fill>
    <fill>
      <patternFill patternType="solid">
        <fgColor theme="8" tint="0.59999389629810485"/>
        <bgColor indexed="64"/>
      </patternFill>
    </fill>
    <fill>
      <patternFill patternType="solid">
        <fgColor rgb="FFFDE9D9"/>
        <bgColor rgb="FF000000"/>
      </patternFill>
    </fill>
    <fill>
      <patternFill patternType="solid">
        <fgColor theme="0"/>
        <bgColor indexed="64"/>
      </patternFill>
    </fill>
    <fill>
      <patternFill patternType="solid">
        <fgColor rgb="FFD9D9D9"/>
        <bgColor indexed="64"/>
      </patternFill>
    </fill>
    <fill>
      <patternFill patternType="solid">
        <fgColor rgb="FFFDE9D9"/>
        <bgColor indexed="64"/>
      </patternFill>
    </fill>
  </fills>
  <borders count="71">
    <border>
      <left/>
      <right/>
      <top/>
      <bottom/>
      <diagonal/>
    </border>
    <border>
      <left style="thin">
        <color indexed="64"/>
      </left>
      <right style="thin">
        <color indexed="64"/>
      </right>
      <top style="thin">
        <color indexed="64"/>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style="medium">
        <color auto="1"/>
      </right>
      <top style="medium">
        <color auto="1"/>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rgb="FFFF0000"/>
      </left>
      <right style="thin">
        <color indexed="64"/>
      </right>
      <top style="medium">
        <color rgb="FFFF0000"/>
      </top>
      <bottom style="medium">
        <color rgb="FFFF0000"/>
      </bottom>
      <diagonal/>
    </border>
    <border>
      <left style="thin">
        <color indexed="64"/>
      </left>
      <right style="thin">
        <color indexed="64"/>
      </right>
      <top style="medium">
        <color rgb="FFFF0000"/>
      </top>
      <bottom style="medium">
        <color rgb="FFFF0000"/>
      </bottom>
      <diagonal/>
    </border>
    <border>
      <left style="thin">
        <color indexed="64"/>
      </left>
      <right style="medium">
        <color rgb="FFFF0000"/>
      </right>
      <top style="medium">
        <color rgb="FFFF0000"/>
      </top>
      <bottom style="medium">
        <color rgb="FFFF0000"/>
      </bottom>
      <diagonal/>
    </border>
    <border>
      <left/>
      <right/>
      <top style="thick">
        <color theme="5" tint="-0.499984740745262"/>
      </top>
      <bottom style="thick">
        <color theme="5" tint="-0.499984740745262"/>
      </bottom>
      <diagonal/>
    </border>
    <border>
      <left style="thin">
        <color indexed="64"/>
      </left>
      <right/>
      <top style="thick">
        <color theme="5" tint="-0.499984740745262"/>
      </top>
      <bottom style="thick">
        <color theme="5" tint="-0.499984740745262"/>
      </bottom>
      <diagonal/>
    </border>
    <border>
      <left/>
      <right style="thin">
        <color indexed="64"/>
      </right>
      <top style="thick">
        <color theme="5" tint="-0.499984740745262"/>
      </top>
      <bottom style="thick">
        <color theme="5" tint="-0.499984740745262"/>
      </bottom>
      <diagonal/>
    </border>
    <border>
      <left/>
      <right/>
      <top/>
      <bottom style="thick">
        <color theme="5" tint="-0.499984740745262"/>
      </bottom>
      <diagonal/>
    </border>
    <border>
      <left style="medium">
        <color rgb="FFFF0000"/>
      </left>
      <right/>
      <top style="medium">
        <color rgb="FFFF0000"/>
      </top>
      <bottom style="medium">
        <color rgb="FFFF0000"/>
      </bottom>
      <diagonal/>
    </border>
    <border>
      <left/>
      <right/>
      <top style="medium">
        <color rgb="FFFF0000"/>
      </top>
      <bottom style="medium">
        <color rgb="FFFF0000"/>
      </bottom>
      <diagonal/>
    </border>
    <border>
      <left/>
      <right style="medium">
        <color rgb="FFFF0000"/>
      </right>
      <top style="medium">
        <color rgb="FFFF0000"/>
      </top>
      <bottom style="medium">
        <color rgb="FFFF0000"/>
      </bottom>
      <diagonal/>
    </border>
    <border>
      <left/>
      <right/>
      <top style="thick">
        <color theme="5" tint="-0.499984740745262"/>
      </top>
      <bottom/>
      <diagonal/>
    </border>
    <border>
      <left style="thin">
        <color indexed="64"/>
      </left>
      <right/>
      <top style="thick">
        <color theme="5" tint="-0.499984740745262"/>
      </top>
      <bottom/>
      <diagonal/>
    </border>
    <border>
      <left/>
      <right style="thin">
        <color indexed="64"/>
      </right>
      <top style="thick">
        <color theme="5" tint="-0.499984740745262"/>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thin">
        <color indexed="64"/>
      </left>
      <right/>
      <top style="medium">
        <color rgb="FFFF0000"/>
      </top>
      <bottom style="medium">
        <color rgb="FFFF0000"/>
      </bottom>
      <diagonal/>
    </border>
    <border>
      <left style="medium">
        <color rgb="FFFF0000"/>
      </left>
      <right/>
      <top/>
      <bottom style="medium">
        <color rgb="FFFF0000"/>
      </bottom>
      <diagonal/>
    </border>
    <border>
      <left/>
      <right/>
      <top/>
      <bottom style="medium">
        <color rgb="FFFF0000"/>
      </bottom>
      <diagonal/>
    </border>
    <border>
      <left style="thick">
        <color rgb="FFFF0000"/>
      </left>
      <right/>
      <top style="thick">
        <color rgb="FFFF0000"/>
      </top>
      <bottom/>
      <diagonal/>
    </border>
    <border>
      <left/>
      <right/>
      <top style="thick">
        <color rgb="FFFF0000"/>
      </top>
      <bottom/>
      <diagonal/>
    </border>
    <border>
      <left/>
      <right style="thick">
        <color rgb="FFFF0000"/>
      </right>
      <top style="thick">
        <color rgb="FFFF0000"/>
      </top>
      <bottom/>
      <diagonal/>
    </border>
    <border>
      <left style="thick">
        <color rgb="FFFF0000"/>
      </left>
      <right/>
      <top/>
      <bottom/>
      <diagonal/>
    </border>
    <border>
      <left/>
      <right style="thick">
        <color rgb="FFFF0000"/>
      </right>
      <top/>
      <bottom/>
      <diagonal/>
    </border>
    <border>
      <left style="thick">
        <color rgb="FFFF0000"/>
      </left>
      <right/>
      <top/>
      <bottom style="thick">
        <color rgb="FFFF0000"/>
      </bottom>
      <diagonal/>
    </border>
    <border>
      <left/>
      <right/>
      <top/>
      <bottom style="thick">
        <color rgb="FFFF0000"/>
      </bottom>
      <diagonal/>
    </border>
    <border>
      <left/>
      <right style="thick">
        <color rgb="FFFF0000"/>
      </right>
      <top/>
      <bottom style="thick">
        <color rgb="FFFF0000"/>
      </bottom>
      <diagonal/>
    </border>
    <border>
      <left style="medium">
        <color rgb="FFFF0000"/>
      </left>
      <right/>
      <top/>
      <bottom style="thin">
        <color indexed="64"/>
      </bottom>
      <diagonal/>
    </border>
    <border>
      <left style="medium">
        <color rgb="FFFF0000"/>
      </left>
      <right/>
      <top/>
      <bottom/>
      <diagonal/>
    </border>
    <border>
      <left/>
      <right/>
      <top style="thick">
        <color theme="5" tint="-0.499984740745262"/>
      </top>
      <bottom style="thin">
        <color indexed="64"/>
      </bottom>
      <diagonal/>
    </border>
    <border>
      <left/>
      <right style="thin">
        <color indexed="64"/>
      </right>
      <top style="thick">
        <color theme="5" tint="-0.499984740745262"/>
      </top>
      <bottom style="thin">
        <color indexed="64"/>
      </bottom>
      <diagonal/>
    </border>
    <border>
      <left style="thin">
        <color indexed="64"/>
      </left>
      <right/>
      <top/>
      <bottom style="thick">
        <color theme="5" tint="-0.499984740745262"/>
      </bottom>
      <diagonal/>
    </border>
    <border>
      <left/>
      <right style="thin">
        <color indexed="64"/>
      </right>
      <top/>
      <bottom style="thick">
        <color theme="5" tint="-0.499984740745262"/>
      </bottom>
      <diagonal/>
    </border>
    <border>
      <left style="thin">
        <color indexed="64"/>
      </left>
      <right/>
      <top style="thick">
        <color theme="5" tint="-0.499984740745262"/>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s>
  <cellStyleXfs count="62">
    <xf numFmtId="0" fontId="0" fillId="0" borderId="0"/>
    <xf numFmtId="38" fontId="4" fillId="0" borderId="0" applyFont="0" applyFill="0" applyBorder="0" applyAlignment="0" applyProtection="0"/>
    <xf numFmtId="0" fontId="4" fillId="0" borderId="0">
      <alignment vertical="center"/>
    </xf>
    <xf numFmtId="0" fontId="4" fillId="0" borderId="0"/>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6" fillId="0" borderId="0"/>
    <xf numFmtId="38" fontId="4" fillId="0" borderId="0" applyFont="0" applyFill="0" applyBorder="0" applyAlignment="0" applyProtection="0"/>
    <xf numFmtId="0" fontId="7" fillId="0" borderId="0">
      <alignment vertical="center"/>
    </xf>
    <xf numFmtId="0" fontId="3" fillId="0" borderId="0">
      <alignment vertical="center"/>
    </xf>
    <xf numFmtId="0" fontId="3" fillId="0" borderId="0">
      <alignment vertical="center"/>
    </xf>
    <xf numFmtId="0" fontId="4" fillId="0" borderId="0"/>
    <xf numFmtId="38" fontId="3" fillId="0" borderId="0" applyFont="0" applyFill="0" applyBorder="0" applyAlignment="0" applyProtection="0">
      <alignment vertical="center"/>
    </xf>
    <xf numFmtId="0" fontId="3" fillId="0" borderId="0">
      <alignment vertical="center"/>
    </xf>
    <xf numFmtId="0" fontId="3" fillId="0" borderId="0">
      <alignment vertical="center"/>
    </xf>
    <xf numFmtId="0" fontId="2" fillId="0" borderId="0">
      <alignment vertical="center"/>
    </xf>
    <xf numFmtId="38" fontId="2" fillId="0" borderId="0" applyFont="0" applyFill="0" applyBorder="0" applyAlignment="0" applyProtection="0">
      <alignment vertical="center"/>
    </xf>
    <xf numFmtId="0" fontId="8" fillId="3" borderId="0" applyNumberFormat="0" applyBorder="0" applyAlignment="0" applyProtection="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11" borderId="0" applyNumberFormat="0" applyBorder="0" applyAlignment="0" applyProtection="0">
      <alignment vertical="center"/>
    </xf>
    <xf numFmtId="0" fontId="8" fillId="6" borderId="0" applyNumberFormat="0" applyBorder="0" applyAlignment="0" applyProtection="0">
      <alignment vertical="center"/>
    </xf>
    <xf numFmtId="0" fontId="8" fillId="9" borderId="0" applyNumberFormat="0" applyBorder="0" applyAlignment="0" applyProtection="0">
      <alignment vertical="center"/>
    </xf>
    <xf numFmtId="0" fontId="8" fillId="12" borderId="0" applyNumberFormat="0" applyBorder="0" applyAlignment="0" applyProtection="0">
      <alignment vertical="center"/>
    </xf>
    <xf numFmtId="0" fontId="9" fillId="13" borderId="0" applyNumberFormat="0" applyBorder="0" applyAlignment="0" applyProtection="0">
      <alignment vertical="center"/>
    </xf>
    <xf numFmtId="0" fontId="9" fillId="10" borderId="0" applyNumberFormat="0" applyBorder="0" applyAlignment="0" applyProtection="0">
      <alignment vertical="center"/>
    </xf>
    <xf numFmtId="0" fontId="9" fillId="11"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9"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9" fillId="20" borderId="0" applyNumberFormat="0" applyBorder="0" applyAlignment="0" applyProtection="0">
      <alignment vertical="center"/>
    </xf>
    <xf numFmtId="0" fontId="10" fillId="0" borderId="0" applyNumberFormat="0" applyFill="0" applyBorder="0" applyAlignment="0" applyProtection="0">
      <alignment vertical="center"/>
    </xf>
    <xf numFmtId="0" fontId="11" fillId="21" borderId="2" applyNumberFormat="0" applyAlignment="0" applyProtection="0">
      <alignment vertical="center"/>
    </xf>
    <xf numFmtId="0" fontId="12" fillId="22" borderId="0" applyNumberFormat="0" applyBorder="0" applyAlignment="0" applyProtection="0">
      <alignment vertical="center"/>
    </xf>
    <xf numFmtId="0" fontId="4" fillId="23" borderId="3" applyNumberFormat="0" applyFont="0" applyAlignment="0" applyProtection="0">
      <alignment vertical="center"/>
    </xf>
    <xf numFmtId="0" fontId="13" fillId="0" borderId="4" applyNumberFormat="0" applyFill="0" applyAlignment="0" applyProtection="0">
      <alignment vertical="center"/>
    </xf>
    <xf numFmtId="0" fontId="14" fillId="4" borderId="0" applyNumberFormat="0" applyBorder="0" applyAlignment="0" applyProtection="0">
      <alignment vertical="center"/>
    </xf>
    <xf numFmtId="0" fontId="15" fillId="24" borderId="5" applyNumberFormat="0" applyAlignment="0" applyProtection="0">
      <alignment vertical="center"/>
    </xf>
    <xf numFmtId="0" fontId="16" fillId="0" borderId="0" applyNumberFormat="0" applyFill="0" applyBorder="0" applyAlignment="0" applyProtection="0">
      <alignment vertical="center"/>
    </xf>
    <xf numFmtId="0" fontId="17" fillId="0" borderId="6" applyNumberFormat="0" applyFill="0" applyAlignment="0" applyProtection="0">
      <alignment vertical="center"/>
    </xf>
    <xf numFmtId="0" fontId="18" fillId="0" borderId="7" applyNumberFormat="0" applyFill="0" applyAlignment="0" applyProtection="0">
      <alignment vertical="center"/>
    </xf>
    <xf numFmtId="0" fontId="19" fillId="0" borderId="8" applyNumberFormat="0" applyFill="0" applyAlignment="0" applyProtection="0">
      <alignment vertical="center"/>
    </xf>
    <xf numFmtId="0" fontId="19" fillId="0" borderId="0" applyNumberFormat="0" applyFill="0" applyBorder="0" applyAlignment="0" applyProtection="0">
      <alignment vertical="center"/>
    </xf>
    <xf numFmtId="0" fontId="20" fillId="0" borderId="9" applyNumberFormat="0" applyFill="0" applyAlignment="0" applyProtection="0">
      <alignment vertical="center"/>
    </xf>
    <xf numFmtId="0" fontId="21" fillId="24" borderId="10" applyNumberFormat="0" applyAlignment="0" applyProtection="0">
      <alignment vertical="center"/>
    </xf>
    <xf numFmtId="0" fontId="22" fillId="0" borderId="0" applyNumberFormat="0" applyFill="0" applyBorder="0" applyAlignment="0" applyProtection="0">
      <alignment vertical="center"/>
    </xf>
    <xf numFmtId="0" fontId="23" fillId="8" borderId="5" applyNumberFormat="0" applyAlignment="0" applyProtection="0">
      <alignment vertical="center"/>
    </xf>
    <xf numFmtId="0" fontId="4" fillId="0" borderId="0">
      <alignment vertical="center"/>
    </xf>
    <xf numFmtId="0" fontId="24" fillId="5" borderId="0" applyNumberFormat="0" applyBorder="0" applyAlignment="0" applyProtection="0">
      <alignment vertical="center"/>
    </xf>
    <xf numFmtId="0" fontId="1" fillId="0" borderId="0">
      <alignment vertical="center"/>
    </xf>
  </cellStyleXfs>
  <cellXfs count="528">
    <xf numFmtId="0" fontId="0" fillId="0" borderId="0" xfId="0"/>
    <xf numFmtId="0" fontId="26" fillId="0" borderId="0" xfId="0" applyFont="1" applyAlignment="1">
      <alignment horizontal="right" vertical="center"/>
    </xf>
    <xf numFmtId="0" fontId="26" fillId="0" borderId="0" xfId="0" applyFont="1" applyAlignment="1">
      <alignment horizontal="justify" vertical="center"/>
    </xf>
    <xf numFmtId="0" fontId="27" fillId="0" borderId="0" xfId="0" applyFont="1"/>
    <xf numFmtId="0" fontId="27" fillId="0" borderId="0" xfId="0" applyFont="1" applyAlignment="1">
      <alignment vertical="center"/>
    </xf>
    <xf numFmtId="0" fontId="27" fillId="2" borderId="15" xfId="0" applyFont="1" applyFill="1" applyBorder="1"/>
    <xf numFmtId="0" fontId="27" fillId="2" borderId="12" xfId="0" applyFont="1" applyFill="1" applyBorder="1"/>
    <xf numFmtId="0" fontId="28" fillId="0" borderId="0" xfId="0" applyFont="1"/>
    <xf numFmtId="0" fontId="27" fillId="0" borderId="0" xfId="0" applyFont="1" applyAlignment="1">
      <alignment horizontal="left" vertical="top" wrapText="1"/>
    </xf>
    <xf numFmtId="0" fontId="26" fillId="0" borderId="0" xfId="0" applyFont="1" applyAlignment="1">
      <alignment vertical="top"/>
    </xf>
    <xf numFmtId="0" fontId="26" fillId="0" borderId="0" xfId="0" applyFont="1" applyAlignment="1">
      <alignment vertical="center"/>
    </xf>
    <xf numFmtId="0" fontId="26" fillId="2" borderId="15" xfId="0" applyFont="1" applyFill="1" applyBorder="1" applyAlignment="1">
      <alignment horizontal="center" vertical="center"/>
    </xf>
    <xf numFmtId="0" fontId="26" fillId="2" borderId="12" xfId="0" applyFont="1" applyFill="1" applyBorder="1" applyAlignment="1">
      <alignment horizontal="center" vertical="center"/>
    </xf>
    <xf numFmtId="0" fontId="26" fillId="2" borderId="16" xfId="0" applyFont="1" applyFill="1" applyBorder="1" applyAlignment="1">
      <alignment vertical="center"/>
    </xf>
    <xf numFmtId="0" fontId="26" fillId="2" borderId="13" xfId="0" applyFont="1" applyFill="1" applyBorder="1" applyAlignment="1">
      <alignment vertical="center"/>
    </xf>
    <xf numFmtId="0" fontId="26" fillId="2" borderId="15" xfId="0" applyFont="1" applyFill="1" applyBorder="1" applyAlignment="1">
      <alignment vertical="center"/>
    </xf>
    <xf numFmtId="0" fontId="26" fillId="2" borderId="12" xfId="0" applyFont="1" applyFill="1" applyBorder="1" applyAlignment="1">
      <alignment vertical="center"/>
    </xf>
    <xf numFmtId="0" fontId="26" fillId="2" borderId="1" xfId="0" applyFont="1" applyFill="1" applyBorder="1" applyAlignment="1">
      <alignment vertical="center"/>
    </xf>
    <xf numFmtId="0" fontId="26" fillId="2" borderId="25" xfId="0" applyFont="1" applyFill="1" applyBorder="1" applyAlignment="1">
      <alignment vertical="center"/>
    </xf>
    <xf numFmtId="0" fontId="26" fillId="2" borderId="26" xfId="0" applyFont="1" applyFill="1" applyBorder="1" applyAlignment="1">
      <alignment vertical="center"/>
    </xf>
    <xf numFmtId="0" fontId="26" fillId="2" borderId="27" xfId="0" applyFont="1" applyFill="1" applyBorder="1" applyAlignment="1">
      <alignment vertical="center"/>
    </xf>
    <xf numFmtId="0" fontId="26" fillId="2" borderId="24" xfId="0" applyFont="1" applyFill="1" applyBorder="1" applyAlignment="1">
      <alignment vertical="center"/>
    </xf>
    <xf numFmtId="0" fontId="26" fillId="2" borderId="28" xfId="0" applyFont="1" applyFill="1" applyBorder="1" applyAlignment="1">
      <alignment vertical="center"/>
    </xf>
    <xf numFmtId="38" fontId="26" fillId="0" borderId="15" xfId="1" applyFont="1" applyFill="1" applyBorder="1" applyAlignment="1" applyProtection="1">
      <alignment vertical="center" wrapText="1"/>
      <protection locked="0"/>
    </xf>
    <xf numFmtId="0" fontId="27" fillId="25" borderId="15" xfId="0" applyFont="1" applyFill="1" applyBorder="1" applyAlignment="1">
      <alignment vertical="center"/>
    </xf>
    <xf numFmtId="0" fontId="27" fillId="0" borderId="0" xfId="0" applyFont="1" applyAlignment="1">
      <alignment horizontal="center"/>
    </xf>
    <xf numFmtId="0" fontId="27" fillId="2" borderId="15" xfId="0" applyFont="1" applyFill="1" applyBorder="1" applyAlignment="1">
      <alignment vertical="center"/>
    </xf>
    <xf numFmtId="38" fontId="26" fillId="0" borderId="15" xfId="1" applyFont="1" applyFill="1" applyBorder="1" applyAlignment="1" applyProtection="1">
      <alignment horizontal="right" vertical="center" wrapText="1"/>
      <protection locked="0"/>
    </xf>
    <xf numFmtId="0" fontId="33" fillId="0" borderId="0" xfId="0" applyFont="1"/>
    <xf numFmtId="0" fontId="30" fillId="0" borderId="0" xfId="0" applyFont="1"/>
    <xf numFmtId="0" fontId="35" fillId="25" borderId="38" xfId="0" applyFont="1" applyFill="1" applyBorder="1" applyAlignment="1">
      <alignment vertical="center"/>
    </xf>
    <xf numFmtId="178" fontId="30" fillId="25" borderId="0" xfId="0" applyNumberFormat="1" applyFont="1" applyFill="1" applyAlignment="1">
      <alignment horizontal="left" vertical="center"/>
    </xf>
    <xf numFmtId="0" fontId="27" fillId="25" borderId="0" xfId="0" applyFont="1" applyFill="1" applyAlignment="1">
      <alignment horizontal="left" vertical="center"/>
    </xf>
    <xf numFmtId="178" fontId="30" fillId="25" borderId="45" xfId="0" applyNumberFormat="1" applyFont="1" applyFill="1" applyBorder="1" applyAlignment="1">
      <alignment horizontal="left" vertical="center" shrinkToFit="1"/>
    </xf>
    <xf numFmtId="0" fontId="38" fillId="28" borderId="0" xfId="0" applyFont="1" applyFill="1" applyAlignment="1">
      <alignment vertical="center"/>
    </xf>
    <xf numFmtId="0" fontId="30" fillId="0" borderId="0" xfId="0" applyFont="1" applyAlignment="1">
      <alignment horizontal="left" vertical="center"/>
    </xf>
    <xf numFmtId="0" fontId="27" fillId="0" borderId="0" xfId="0" applyFont="1" applyAlignment="1">
      <alignment horizontal="left" vertical="center"/>
    </xf>
    <xf numFmtId="176" fontId="31" fillId="0" borderId="0" xfId="0" applyNumberFormat="1" applyFont="1" applyAlignment="1">
      <alignment horizontal="center" vertical="center"/>
    </xf>
    <xf numFmtId="178" fontId="30" fillId="0" borderId="0" xfId="0" applyNumberFormat="1" applyFont="1" applyAlignment="1">
      <alignment horizontal="left" vertical="center"/>
    </xf>
    <xf numFmtId="178" fontId="30" fillId="0" borderId="0" xfId="0" applyNumberFormat="1" applyFont="1" applyAlignment="1">
      <alignment horizontal="left" vertical="center" shrinkToFit="1"/>
    </xf>
    <xf numFmtId="0" fontId="31" fillId="25" borderId="15" xfId="0" applyFont="1" applyFill="1" applyBorder="1"/>
    <xf numFmtId="0" fontId="41" fillId="0" borderId="0" xfId="0" applyFont="1" applyAlignment="1">
      <alignment vertical="center"/>
    </xf>
    <xf numFmtId="0" fontId="41" fillId="33" borderId="50" xfId="0" applyFont="1" applyFill="1" applyBorder="1" applyAlignment="1">
      <alignment horizontal="center" vertical="center" wrapText="1"/>
    </xf>
    <xf numFmtId="0" fontId="41" fillId="0" borderId="50" xfId="0" applyFont="1" applyBorder="1" applyAlignment="1">
      <alignment horizontal="center" vertical="center"/>
    </xf>
    <xf numFmtId="0" fontId="41" fillId="0" borderId="50" xfId="0" applyFont="1" applyBorder="1" applyAlignment="1">
      <alignment vertical="center"/>
    </xf>
    <xf numFmtId="0" fontId="27" fillId="2" borderId="13" xfId="0" applyFont="1" applyFill="1" applyBorder="1" applyAlignment="1">
      <alignment vertical="center"/>
    </xf>
    <xf numFmtId="0" fontId="26" fillId="2" borderId="15" xfId="0" applyFont="1" applyFill="1" applyBorder="1" applyAlignment="1">
      <alignment vertical="center" wrapText="1" shrinkToFit="1"/>
    </xf>
    <xf numFmtId="38" fontId="26" fillId="2" borderId="16" xfId="1" applyFont="1" applyFill="1" applyBorder="1" applyAlignment="1" applyProtection="1">
      <alignment vertical="center" wrapText="1"/>
    </xf>
    <xf numFmtId="0" fontId="39" fillId="2" borderId="13" xfId="0" applyFont="1" applyFill="1" applyBorder="1" applyAlignment="1">
      <alignment vertical="center"/>
    </xf>
    <xf numFmtId="0" fontId="39" fillId="2" borderId="15" xfId="0" applyFont="1" applyFill="1" applyBorder="1" applyAlignment="1">
      <alignment vertical="center"/>
    </xf>
    <xf numFmtId="38" fontId="26" fillId="2" borderId="15" xfId="1" applyFont="1" applyFill="1" applyBorder="1" applyAlignment="1" applyProtection="1">
      <alignment vertical="center" wrapText="1"/>
    </xf>
    <xf numFmtId="38" fontId="26" fillId="2" borderId="12" xfId="1" applyFont="1" applyFill="1" applyBorder="1" applyAlignment="1" applyProtection="1">
      <alignment vertical="center" wrapText="1"/>
    </xf>
    <xf numFmtId="0" fontId="32" fillId="0" borderId="0" xfId="0" applyFont="1"/>
    <xf numFmtId="0" fontId="37" fillId="0" borderId="0" xfId="0" applyFont="1" applyAlignment="1">
      <alignment vertical="center"/>
    </xf>
    <xf numFmtId="0" fontId="25" fillId="0" borderId="0" xfId="0" applyFont="1"/>
    <xf numFmtId="0" fontId="27" fillId="0" borderId="15" xfId="0" applyFont="1" applyBorder="1" applyAlignment="1" applyProtection="1">
      <alignment horizontal="right" shrinkToFit="1"/>
      <protection locked="0"/>
    </xf>
    <xf numFmtId="0" fontId="26" fillId="0" borderId="0" xfId="17" applyFont="1" applyAlignment="1">
      <alignment horizontal="right" vertical="center"/>
    </xf>
    <xf numFmtId="38" fontId="26" fillId="0" borderId="16" xfId="1" applyFont="1" applyFill="1" applyBorder="1" applyAlignment="1" applyProtection="1">
      <alignment vertical="center" wrapText="1"/>
      <protection locked="0"/>
    </xf>
    <xf numFmtId="0" fontId="37" fillId="0" borderId="0" xfId="0" applyFont="1" applyAlignment="1" applyProtection="1">
      <alignment vertical="center"/>
      <protection locked="0"/>
    </xf>
    <xf numFmtId="0" fontId="27" fillId="25" borderId="15" xfId="0" applyFont="1" applyFill="1" applyBorder="1"/>
    <xf numFmtId="0" fontId="27" fillId="25" borderId="12" xfId="0" applyFont="1" applyFill="1" applyBorder="1"/>
    <xf numFmtId="0" fontId="45" fillId="2" borderId="13" xfId="0" applyFont="1" applyFill="1" applyBorder="1" applyAlignment="1">
      <alignment vertical="center"/>
    </xf>
    <xf numFmtId="0" fontId="27" fillId="0" borderId="0" xfId="0" applyFont="1" applyAlignment="1">
      <alignment horizontal="left"/>
    </xf>
    <xf numFmtId="0" fontId="26" fillId="2" borderId="32" xfId="0" applyFont="1" applyFill="1" applyBorder="1" applyAlignment="1">
      <alignment vertical="center"/>
    </xf>
    <xf numFmtId="0" fontId="26" fillId="2" borderId="33" xfId="0" applyFont="1" applyFill="1" applyBorder="1" applyAlignment="1">
      <alignment vertical="center"/>
    </xf>
    <xf numFmtId="0" fontId="26" fillId="2" borderId="34" xfId="0" applyFont="1" applyFill="1" applyBorder="1" applyAlignment="1">
      <alignment vertical="center"/>
    </xf>
    <xf numFmtId="0" fontId="43" fillId="0" borderId="0" xfId="0" applyFont="1" applyAlignment="1">
      <alignment horizontal="center" vertical="center" shrinkToFit="1"/>
    </xf>
    <xf numFmtId="0" fontId="27" fillId="0" borderId="0" xfId="0" applyFont="1" applyAlignment="1" applyProtection="1">
      <alignment vertical="center"/>
      <protection locked="0"/>
    </xf>
    <xf numFmtId="0" fontId="25" fillId="0" borderId="0" xfId="0" applyFont="1" applyAlignment="1" applyProtection="1">
      <alignment vertical="center"/>
      <protection locked="0"/>
    </xf>
    <xf numFmtId="0" fontId="41" fillId="33" borderId="49" xfId="0" applyFont="1" applyFill="1" applyBorder="1" applyAlignment="1">
      <alignment horizontal="center" vertical="center"/>
    </xf>
    <xf numFmtId="0" fontId="27" fillId="2" borderId="15" xfId="0" applyFont="1" applyFill="1" applyBorder="1" applyAlignment="1">
      <alignment horizontal="center" vertical="center"/>
    </xf>
    <xf numFmtId="0" fontId="26" fillId="2" borderId="15" xfId="0" applyFont="1" applyFill="1" applyBorder="1" applyAlignment="1">
      <alignment horizontal="center" vertical="center" wrapText="1" shrinkToFit="1"/>
    </xf>
    <xf numFmtId="0" fontId="27" fillId="2" borderId="0" xfId="0" applyFont="1" applyFill="1" applyAlignment="1">
      <alignment horizontal="center" vertical="center"/>
    </xf>
    <xf numFmtId="177" fontId="34" fillId="0" borderId="0" xfId="0" applyNumberFormat="1" applyFont="1" applyAlignment="1">
      <alignment horizontal="left" vertical="center" wrapText="1"/>
    </xf>
    <xf numFmtId="0" fontId="27" fillId="2" borderId="33" xfId="0" applyFont="1" applyFill="1" applyBorder="1" applyAlignment="1">
      <alignment horizontal="center" vertical="center"/>
    </xf>
    <xf numFmtId="0" fontId="27" fillId="2" borderId="14" xfId="0" applyFont="1" applyFill="1" applyBorder="1" applyAlignment="1">
      <alignment horizontal="center" vertical="center"/>
    </xf>
    <xf numFmtId="38" fontId="26" fillId="0" borderId="15" xfId="1" applyFont="1" applyFill="1" applyBorder="1" applyAlignment="1" applyProtection="1">
      <alignment horizontal="center" vertical="center" wrapText="1"/>
      <protection locked="0"/>
    </xf>
    <xf numFmtId="38" fontId="26" fillId="2" borderId="14" xfId="1" applyFont="1" applyFill="1" applyBorder="1" applyAlignment="1" applyProtection="1">
      <alignment vertical="center" wrapText="1"/>
    </xf>
    <xf numFmtId="38" fontId="26" fillId="0" borderId="14" xfId="1" applyFont="1" applyFill="1" applyBorder="1" applyAlignment="1" applyProtection="1">
      <alignment horizontal="center" vertical="center" wrapText="1"/>
      <protection locked="0"/>
    </xf>
    <xf numFmtId="38" fontId="26" fillId="2" borderId="20" xfId="1" applyFont="1" applyFill="1" applyBorder="1" applyAlignment="1" applyProtection="1">
      <alignment vertical="center" wrapText="1"/>
    </xf>
    <xf numFmtId="0" fontId="27" fillId="0" borderId="14" xfId="0" applyFont="1" applyBorder="1"/>
    <xf numFmtId="0" fontId="27" fillId="0" borderId="14" xfId="0" applyFont="1" applyBorder="1" applyAlignment="1">
      <alignment horizontal="center"/>
    </xf>
    <xf numFmtId="0" fontId="45" fillId="0" borderId="14" xfId="0" applyFont="1" applyBorder="1"/>
    <xf numFmtId="38" fontId="26" fillId="2" borderId="0" xfId="1" applyFont="1" applyFill="1" applyBorder="1" applyAlignment="1" applyProtection="1">
      <alignment vertical="center" wrapText="1"/>
    </xf>
    <xf numFmtId="38" fontId="26" fillId="0" borderId="0" xfId="1" applyFont="1" applyFill="1" applyBorder="1" applyAlignment="1" applyProtection="1">
      <alignment horizontal="center" vertical="center" wrapText="1"/>
      <protection locked="0"/>
    </xf>
    <xf numFmtId="38" fontId="26" fillId="2" borderId="18" xfId="1" applyFont="1" applyFill="1" applyBorder="1" applyAlignment="1" applyProtection="1">
      <alignment vertical="center" wrapText="1"/>
    </xf>
    <xf numFmtId="38" fontId="26" fillId="0" borderId="15" xfId="1" applyFont="1" applyFill="1" applyBorder="1" applyAlignment="1" applyProtection="1">
      <alignment horizontal="center" vertical="center" wrapText="1"/>
    </xf>
    <xf numFmtId="0" fontId="39" fillId="0" borderId="0" xfId="0" applyFont="1" applyAlignment="1">
      <alignment vertical="center"/>
    </xf>
    <xf numFmtId="0" fontId="39" fillId="0" borderId="14" xfId="0" applyFont="1" applyBorder="1" applyAlignment="1">
      <alignment vertical="center"/>
    </xf>
    <xf numFmtId="0" fontId="27" fillId="2" borderId="17" xfId="0" applyFont="1" applyFill="1" applyBorder="1" applyAlignment="1">
      <alignment vertical="center"/>
    </xf>
    <xf numFmtId="0" fontId="27" fillId="2" borderId="0" xfId="0" applyFont="1" applyFill="1" applyAlignment="1">
      <alignment vertical="center"/>
    </xf>
    <xf numFmtId="0" fontId="27" fillId="2" borderId="18" xfId="0" applyFont="1" applyFill="1" applyBorder="1" applyAlignment="1">
      <alignment vertical="center"/>
    </xf>
    <xf numFmtId="0" fontId="27" fillId="2" borderId="62" xfId="0" applyFont="1" applyFill="1" applyBorder="1" applyAlignment="1">
      <alignment vertical="center"/>
    </xf>
    <xf numFmtId="0" fontId="27" fillId="2" borderId="14" xfId="0" applyFont="1" applyFill="1" applyBorder="1" applyAlignment="1">
      <alignment vertical="center"/>
    </xf>
    <xf numFmtId="0" fontId="27" fillId="2" borderId="20" xfId="0" applyFont="1" applyFill="1" applyBorder="1" applyAlignment="1">
      <alignment vertical="center"/>
    </xf>
    <xf numFmtId="0" fontId="27" fillId="0" borderId="0" xfId="0" applyFont="1" applyAlignment="1">
      <alignment horizontal="center" vertical="center"/>
    </xf>
    <xf numFmtId="0" fontId="45" fillId="0" borderId="0" xfId="0" applyFont="1" applyAlignment="1">
      <alignment vertical="center"/>
    </xf>
    <xf numFmtId="0" fontId="27" fillId="2" borderId="32" xfId="0" applyFont="1" applyFill="1" applyBorder="1" applyAlignment="1">
      <alignment vertical="center"/>
    </xf>
    <xf numFmtId="0" fontId="27" fillId="2" borderId="33" xfId="0" applyFont="1" applyFill="1" applyBorder="1" applyAlignment="1">
      <alignment vertical="center"/>
    </xf>
    <xf numFmtId="0" fontId="27" fillId="2" borderId="34" xfId="0" applyFont="1" applyFill="1" applyBorder="1" applyAlignment="1">
      <alignment vertical="center"/>
    </xf>
    <xf numFmtId="178" fontId="27" fillId="2" borderId="63" xfId="0" applyNumberFormat="1" applyFont="1" applyFill="1" applyBorder="1" applyAlignment="1">
      <alignment vertical="center"/>
    </xf>
    <xf numFmtId="178" fontId="27" fillId="2" borderId="0" xfId="0" applyNumberFormat="1" applyFont="1" applyFill="1" applyAlignment="1">
      <alignment vertical="center"/>
    </xf>
    <xf numFmtId="0" fontId="27" fillId="0" borderId="14" xfId="0" applyFont="1" applyBorder="1" applyAlignment="1">
      <alignment vertical="center"/>
    </xf>
    <xf numFmtId="0" fontId="27" fillId="0" borderId="14" xfId="0" applyFont="1" applyBorder="1" applyAlignment="1">
      <alignment horizontal="center" vertical="center"/>
    </xf>
    <xf numFmtId="178" fontId="30" fillId="25" borderId="0" xfId="0" applyNumberFormat="1" applyFont="1" applyFill="1" applyAlignment="1">
      <alignment horizontal="center" vertical="center"/>
    </xf>
    <xf numFmtId="178" fontId="30" fillId="25" borderId="0" xfId="0" applyNumberFormat="1" applyFont="1" applyFill="1" applyAlignment="1">
      <alignment vertical="center"/>
    </xf>
    <xf numFmtId="178" fontId="30" fillId="25" borderId="0" xfId="0" applyNumberFormat="1" applyFont="1" applyFill="1" applyAlignment="1">
      <alignment vertical="center" shrinkToFit="1"/>
    </xf>
    <xf numFmtId="0" fontId="27" fillId="25" borderId="0" xfId="0" applyFont="1" applyFill="1" applyAlignment="1">
      <alignment vertical="center"/>
    </xf>
    <xf numFmtId="0" fontId="27" fillId="25" borderId="0" xfId="0" applyFont="1" applyFill="1" applyAlignment="1">
      <alignment horizontal="center" vertical="center"/>
    </xf>
    <xf numFmtId="0" fontId="27" fillId="0" borderId="16" xfId="0" applyFont="1" applyBorder="1" applyAlignment="1" applyProtection="1">
      <alignment vertical="center"/>
      <protection locked="0"/>
    </xf>
    <xf numFmtId="0" fontId="27" fillId="2" borderId="19" xfId="0" applyFont="1" applyFill="1" applyBorder="1" applyAlignment="1">
      <alignment vertical="center"/>
    </xf>
    <xf numFmtId="0" fontId="0" fillId="0" borderId="0" xfId="0" applyAlignment="1">
      <alignment vertical="center"/>
    </xf>
    <xf numFmtId="0" fontId="53" fillId="25" borderId="38" xfId="0" applyFont="1" applyFill="1" applyBorder="1" applyAlignment="1">
      <alignment vertical="center"/>
    </xf>
    <xf numFmtId="38" fontId="26" fillId="0" borderId="0" xfId="1" applyFont="1" applyFill="1" applyBorder="1" applyAlignment="1" applyProtection="1">
      <alignment horizontal="center" vertical="center" wrapText="1"/>
    </xf>
    <xf numFmtId="38" fontId="26" fillId="0" borderId="14" xfId="1" applyFont="1" applyFill="1" applyBorder="1" applyAlignment="1" applyProtection="1">
      <alignment horizontal="center" vertical="center" wrapText="1"/>
    </xf>
    <xf numFmtId="0" fontId="38" fillId="28" borderId="32" xfId="0" applyFont="1" applyFill="1" applyBorder="1" applyAlignment="1">
      <alignment vertical="center"/>
    </xf>
    <xf numFmtId="0" fontId="38" fillId="28" borderId="33" xfId="0" applyFont="1" applyFill="1" applyBorder="1" applyAlignment="1">
      <alignment vertical="center"/>
    </xf>
    <xf numFmtId="0" fontId="38" fillId="28" borderId="34" xfId="0" applyFont="1" applyFill="1" applyBorder="1" applyAlignment="1">
      <alignment vertical="center"/>
    </xf>
    <xf numFmtId="178" fontId="30" fillId="25" borderId="18" xfId="0" applyNumberFormat="1" applyFont="1" applyFill="1" applyBorder="1" applyAlignment="1">
      <alignment horizontal="left" vertical="center"/>
    </xf>
    <xf numFmtId="178" fontId="30" fillId="25" borderId="18" xfId="0" applyNumberFormat="1" applyFont="1" applyFill="1" applyBorder="1" applyAlignment="1">
      <alignment vertical="center" shrinkToFit="1"/>
    </xf>
    <xf numFmtId="178" fontId="30" fillId="25" borderId="47" xfId="0" applyNumberFormat="1" applyFont="1" applyFill="1" applyBorder="1" applyAlignment="1">
      <alignment horizontal="left" vertical="center" shrinkToFit="1"/>
    </xf>
    <xf numFmtId="0" fontId="26" fillId="2" borderId="16" xfId="1" applyNumberFormat="1" applyFont="1" applyFill="1" applyBorder="1" applyAlignment="1" applyProtection="1">
      <alignment horizontal="center" vertical="center" wrapText="1"/>
    </xf>
    <xf numFmtId="38" fontId="26" fillId="26" borderId="16" xfId="1" applyFont="1" applyFill="1" applyBorder="1" applyAlignment="1" applyProtection="1">
      <alignment horizontal="center" vertical="center" wrapText="1"/>
      <protection locked="0"/>
    </xf>
    <xf numFmtId="178" fontId="27" fillId="0" borderId="0" xfId="0" applyNumberFormat="1" applyFont="1" applyAlignment="1">
      <alignment horizontal="right" shrinkToFit="1"/>
    </xf>
    <xf numFmtId="0" fontId="31" fillId="0" borderId="0" xfId="0" applyFont="1"/>
    <xf numFmtId="38" fontId="26" fillId="26" borderId="16" xfId="1" applyFont="1" applyFill="1" applyBorder="1" applyAlignment="1" applyProtection="1">
      <alignment horizontal="center" vertical="center" wrapText="1"/>
    </xf>
    <xf numFmtId="0" fontId="26" fillId="0" borderId="16" xfId="1" applyNumberFormat="1" applyFont="1" applyFill="1" applyBorder="1" applyAlignment="1" applyProtection="1">
      <alignment horizontal="center" vertical="center" wrapText="1"/>
    </xf>
    <xf numFmtId="0" fontId="39" fillId="2" borderId="12" xfId="0" applyFont="1" applyFill="1" applyBorder="1" applyAlignment="1">
      <alignment vertical="center"/>
    </xf>
    <xf numFmtId="38" fontId="26" fillId="0" borderId="15" xfId="1" applyFont="1" applyFill="1" applyBorder="1" applyAlignment="1" applyProtection="1">
      <alignment vertical="center" wrapText="1"/>
    </xf>
    <xf numFmtId="0" fontId="27" fillId="0" borderId="16" xfId="0" applyFont="1" applyBorder="1" applyAlignment="1">
      <alignment vertical="center"/>
    </xf>
    <xf numFmtId="38" fontId="26" fillId="0" borderId="15" xfId="1" applyFont="1" applyFill="1" applyBorder="1" applyAlignment="1" applyProtection="1">
      <alignment horizontal="right" vertical="center" wrapText="1"/>
    </xf>
    <xf numFmtId="0" fontId="27" fillId="0" borderId="15" xfId="0" applyFont="1" applyBorder="1" applyAlignment="1">
      <alignment horizontal="right" shrinkToFit="1"/>
    </xf>
    <xf numFmtId="0" fontId="27" fillId="0" borderId="0" xfId="0" applyFont="1" applyAlignment="1">
      <alignment horizontal="left" vertical="center" wrapText="1"/>
    </xf>
    <xf numFmtId="38" fontId="26" fillId="0" borderId="16" xfId="1" applyFont="1" applyFill="1" applyBorder="1" applyAlignment="1" applyProtection="1">
      <alignment vertical="center" wrapText="1"/>
    </xf>
    <xf numFmtId="38" fontId="26" fillId="0" borderId="16" xfId="1" applyFont="1" applyFill="1" applyBorder="1" applyAlignment="1" applyProtection="1">
      <alignment horizontal="center" vertical="center" wrapText="1"/>
    </xf>
    <xf numFmtId="0" fontId="30" fillId="0" borderId="0" xfId="0" applyFont="1" applyAlignment="1">
      <alignment vertical="center"/>
    </xf>
    <xf numFmtId="178" fontId="30" fillId="25" borderId="41" xfId="0" applyNumberFormat="1" applyFont="1" applyFill="1" applyBorder="1" applyAlignment="1">
      <alignment vertical="center" shrinkToFit="1"/>
    </xf>
    <xf numFmtId="178" fontId="30" fillId="25" borderId="67" xfId="0" applyNumberFormat="1" applyFont="1" applyFill="1" applyBorder="1" applyAlignment="1">
      <alignment vertical="center" shrinkToFit="1"/>
    </xf>
    <xf numFmtId="0" fontId="26" fillId="2" borderId="16" xfId="0" applyFont="1" applyFill="1" applyBorder="1" applyAlignment="1">
      <alignment vertical="center" wrapText="1" shrinkToFit="1"/>
    </xf>
    <xf numFmtId="0" fontId="26" fillId="2" borderId="13" xfId="0" applyFont="1" applyFill="1" applyBorder="1" applyAlignment="1">
      <alignment horizontal="center" vertical="center"/>
    </xf>
    <xf numFmtId="0" fontId="26" fillId="2" borderId="12" xfId="0" applyFont="1" applyFill="1" applyBorder="1" applyAlignment="1">
      <alignment vertical="center" wrapText="1" shrinkToFit="1"/>
    </xf>
    <xf numFmtId="180" fontId="27" fillId="2" borderId="13" xfId="0" applyNumberFormat="1" applyFont="1" applyFill="1" applyBorder="1" applyAlignment="1">
      <alignment horizontal="center" vertical="center" wrapText="1"/>
    </xf>
    <xf numFmtId="0" fontId="27" fillId="34" borderId="16" xfId="0" applyFont="1" applyFill="1" applyBorder="1" applyAlignment="1">
      <alignment vertical="center"/>
    </xf>
    <xf numFmtId="38" fontId="26" fillId="0" borderId="16" xfId="1" applyFont="1" applyFill="1" applyBorder="1" applyAlignment="1" applyProtection="1">
      <alignment horizontal="center" vertical="center" wrapText="1"/>
      <protection locked="0"/>
    </xf>
    <xf numFmtId="0" fontId="26" fillId="0" borderId="16" xfId="1" applyNumberFormat="1" applyFont="1" applyFill="1" applyBorder="1" applyAlignment="1" applyProtection="1">
      <alignment horizontal="center" vertical="center" wrapText="1"/>
      <protection locked="0"/>
    </xf>
    <xf numFmtId="0" fontId="26" fillId="2" borderId="16" xfId="0" applyFont="1" applyFill="1" applyBorder="1" applyAlignment="1">
      <alignment horizontal="center" vertical="center" wrapText="1" shrinkToFit="1"/>
    </xf>
    <xf numFmtId="0" fontId="26" fillId="2" borderId="13" xfId="0" applyFont="1" applyFill="1" applyBorder="1" applyAlignment="1">
      <alignment horizontal="center" vertical="center" wrapText="1" shrinkToFit="1"/>
    </xf>
    <xf numFmtId="0" fontId="27" fillId="2" borderId="12" xfId="0" applyFont="1" applyFill="1" applyBorder="1" applyAlignment="1">
      <alignment vertical="center"/>
    </xf>
    <xf numFmtId="0" fontId="41" fillId="33" borderId="69" xfId="0" applyFont="1" applyFill="1" applyBorder="1" applyAlignment="1">
      <alignment horizontal="center" vertical="center"/>
    </xf>
    <xf numFmtId="0" fontId="41" fillId="0" borderId="70" xfId="0" applyFont="1" applyBorder="1" applyAlignment="1">
      <alignment horizontal="center" vertical="center"/>
    </xf>
    <xf numFmtId="0" fontId="41" fillId="0" borderId="70" xfId="0" applyFont="1" applyBorder="1" applyAlignment="1">
      <alignment vertical="center"/>
    </xf>
    <xf numFmtId="0" fontId="26" fillId="2" borderId="15" xfId="0" applyFont="1" applyFill="1" applyBorder="1" applyAlignment="1">
      <alignment horizontal="center" vertical="center" wrapText="1" shrinkToFit="1"/>
    </xf>
    <xf numFmtId="0" fontId="27" fillId="2" borderId="15" xfId="0" applyFont="1" applyFill="1" applyBorder="1" applyAlignment="1">
      <alignment horizontal="center" vertical="center"/>
    </xf>
    <xf numFmtId="0" fontId="27" fillId="0" borderId="0" xfId="17" applyFont="1" applyAlignment="1">
      <alignment horizontal="right" vertical="center"/>
    </xf>
    <xf numFmtId="0" fontId="27" fillId="2" borderId="25" xfId="0" applyFont="1" applyFill="1" applyBorder="1" applyAlignment="1">
      <alignment vertical="center"/>
    </xf>
    <xf numFmtId="0" fontId="27" fillId="2" borderId="26" xfId="0" applyFont="1" applyFill="1" applyBorder="1" applyAlignment="1">
      <alignment vertical="center"/>
    </xf>
    <xf numFmtId="0" fontId="27" fillId="2" borderId="27" xfId="0" applyFont="1" applyFill="1" applyBorder="1" applyAlignment="1">
      <alignment vertical="center"/>
    </xf>
    <xf numFmtId="0" fontId="59" fillId="0" borderId="0" xfId="0" applyFont="1" applyAlignment="1">
      <alignment horizontal="left" vertical="center"/>
    </xf>
    <xf numFmtId="0" fontId="60" fillId="33" borderId="11" xfId="0" applyFont="1" applyFill="1" applyBorder="1" applyAlignment="1">
      <alignment horizontal="center" vertical="center" wrapText="1"/>
    </xf>
    <xf numFmtId="0" fontId="60" fillId="0" borderId="0" xfId="0" applyFont="1" applyAlignment="1">
      <alignment vertical="center" wrapText="1"/>
    </xf>
    <xf numFmtId="0" fontId="41" fillId="0" borderId="0" xfId="0" applyFont="1" applyAlignment="1">
      <alignment vertical="center" wrapText="1"/>
    </xf>
    <xf numFmtId="0" fontId="42" fillId="33" borderId="48" xfId="0" applyFont="1" applyFill="1" applyBorder="1" applyAlignment="1">
      <alignment vertical="center"/>
    </xf>
    <xf numFmtId="0" fontId="42" fillId="33" borderId="49" xfId="0" applyFont="1" applyFill="1" applyBorder="1" applyAlignment="1">
      <alignment vertical="center"/>
    </xf>
    <xf numFmtId="0" fontId="41" fillId="33" borderId="48" xfId="0" applyFont="1" applyFill="1" applyBorder="1" applyAlignment="1">
      <alignment horizontal="center" vertical="center"/>
    </xf>
    <xf numFmtId="0" fontId="41" fillId="33" borderId="49" xfId="0" applyFont="1" applyFill="1" applyBorder="1" applyAlignment="1">
      <alignment horizontal="center" vertical="center"/>
    </xf>
    <xf numFmtId="0" fontId="27" fillId="0" borderId="14" xfId="0" applyFont="1" applyBorder="1" applyAlignment="1">
      <alignment horizontal="center" vertical="center" wrapText="1"/>
    </xf>
    <xf numFmtId="0" fontId="26" fillId="0" borderId="14" xfId="0" applyFont="1" applyBorder="1" applyAlignment="1">
      <alignment horizontal="center" vertical="center" wrapText="1"/>
    </xf>
    <xf numFmtId="0" fontId="27" fillId="0" borderId="0" xfId="0" applyFont="1" applyAlignment="1">
      <alignment horizontal="center" vertical="center" shrinkToFit="1"/>
    </xf>
    <xf numFmtId="0" fontId="26" fillId="2" borderId="16" xfId="0" applyFont="1" applyFill="1" applyBorder="1" applyAlignment="1">
      <alignment horizontal="center" vertical="center"/>
    </xf>
    <xf numFmtId="0" fontId="27" fillId="0" borderId="13" xfId="0" applyFont="1" applyBorder="1" applyAlignment="1">
      <alignment horizontal="center" vertical="center" wrapText="1" shrinkToFit="1"/>
    </xf>
    <xf numFmtId="0" fontId="27" fillId="0" borderId="15" xfId="0" applyFont="1" applyBorder="1" applyAlignment="1">
      <alignment horizontal="center" vertical="center" wrapText="1" shrinkToFit="1"/>
    </xf>
    <xf numFmtId="0" fontId="26" fillId="0" borderId="15" xfId="0" applyFont="1" applyBorder="1" applyAlignment="1">
      <alignment horizontal="center" vertical="center" wrapText="1" shrinkToFit="1"/>
    </xf>
    <xf numFmtId="0" fontId="27" fillId="2" borderId="13" xfId="0" applyFont="1" applyFill="1" applyBorder="1" applyAlignment="1">
      <alignment horizontal="center"/>
    </xf>
    <xf numFmtId="0" fontId="27" fillId="2" borderId="15" xfId="0" applyFont="1" applyFill="1" applyBorder="1" applyAlignment="1">
      <alignment horizontal="center"/>
    </xf>
    <xf numFmtId="0" fontId="27" fillId="2" borderId="12" xfId="0" applyFont="1" applyFill="1" applyBorder="1" applyAlignment="1">
      <alignment horizontal="center"/>
    </xf>
    <xf numFmtId="0" fontId="27" fillId="2" borderId="13" xfId="0" applyFont="1" applyFill="1" applyBorder="1" applyAlignment="1">
      <alignment horizontal="center" vertical="center"/>
    </xf>
    <xf numFmtId="0" fontId="27" fillId="2" borderId="15" xfId="0" applyFont="1" applyFill="1" applyBorder="1" applyAlignment="1">
      <alignment horizontal="center" vertical="center"/>
    </xf>
    <xf numFmtId="0" fontId="27" fillId="2" borderId="12" xfId="0" applyFont="1" applyFill="1" applyBorder="1" applyAlignment="1">
      <alignment horizontal="center" vertical="center"/>
    </xf>
    <xf numFmtId="0" fontId="26" fillId="2" borderId="15" xfId="0" applyFont="1" applyFill="1" applyBorder="1" applyAlignment="1">
      <alignment horizontal="center" vertical="center" wrapText="1" shrinkToFit="1"/>
    </xf>
    <xf numFmtId="0" fontId="27" fillId="2" borderId="13" xfId="0" applyFont="1" applyFill="1" applyBorder="1" applyAlignment="1">
      <alignment horizontal="center" vertical="center" wrapText="1"/>
    </xf>
    <xf numFmtId="0" fontId="27" fillId="2" borderId="15" xfId="0" applyFont="1" applyFill="1" applyBorder="1" applyAlignment="1">
      <alignment horizontal="center" vertical="center" wrapText="1"/>
    </xf>
    <xf numFmtId="0" fontId="27" fillId="2" borderId="12" xfId="0" applyFont="1" applyFill="1" applyBorder="1" applyAlignment="1">
      <alignment horizontal="center" vertical="center" wrapText="1"/>
    </xf>
    <xf numFmtId="0" fontId="26" fillId="0" borderId="13" xfId="0" applyFont="1" applyBorder="1" applyAlignment="1">
      <alignment horizontal="left" vertical="center" wrapText="1"/>
    </xf>
    <xf numFmtId="0" fontId="26" fillId="0" borderId="15" xfId="0" applyFont="1" applyBorder="1" applyAlignment="1">
      <alignment horizontal="left" vertical="center" wrapText="1"/>
    </xf>
    <xf numFmtId="0" fontId="26" fillId="0" borderId="12" xfId="0" applyFont="1" applyBorder="1" applyAlignment="1">
      <alignment horizontal="left" vertical="center" wrapText="1"/>
    </xf>
    <xf numFmtId="0" fontId="26" fillId="0" borderId="13" xfId="0" applyFont="1" applyBorder="1" applyAlignment="1">
      <alignment horizontal="left" vertical="center" wrapText="1" shrinkToFit="1"/>
    </xf>
    <xf numFmtId="0" fontId="26" fillId="0" borderId="15" xfId="0" applyFont="1" applyBorder="1" applyAlignment="1">
      <alignment horizontal="left" vertical="center" wrapText="1" shrinkToFit="1"/>
    </xf>
    <xf numFmtId="0" fontId="26" fillId="0" borderId="12" xfId="0" applyFont="1" applyBorder="1" applyAlignment="1">
      <alignment horizontal="left" vertical="center" wrapText="1" shrinkToFit="1"/>
    </xf>
    <xf numFmtId="38" fontId="26" fillId="25" borderId="13" xfId="1" applyFont="1" applyFill="1" applyBorder="1" applyAlignment="1" applyProtection="1">
      <alignment horizontal="right" vertical="center" wrapText="1"/>
    </xf>
    <xf numFmtId="38" fontId="26" fillId="25" borderId="15" xfId="1" applyFont="1" applyFill="1" applyBorder="1" applyAlignment="1" applyProtection="1">
      <alignment horizontal="right" vertical="center" wrapText="1"/>
    </xf>
    <xf numFmtId="38" fontId="26" fillId="25" borderId="12" xfId="1" applyFont="1" applyFill="1" applyBorder="1" applyAlignment="1" applyProtection="1">
      <alignment horizontal="right" vertical="center" wrapText="1"/>
    </xf>
    <xf numFmtId="0" fontId="26" fillId="2" borderId="13" xfId="1" applyNumberFormat="1" applyFont="1" applyFill="1" applyBorder="1" applyAlignment="1" applyProtection="1">
      <alignment horizontal="center" vertical="center" wrapText="1"/>
    </xf>
    <xf numFmtId="0" fontId="26" fillId="2" borderId="12" xfId="1" applyNumberFormat="1" applyFont="1" applyFill="1" applyBorder="1" applyAlignment="1" applyProtection="1">
      <alignment horizontal="center" vertical="center" wrapText="1"/>
    </xf>
    <xf numFmtId="0" fontId="26" fillId="0" borderId="13" xfId="1" applyNumberFormat="1" applyFont="1" applyFill="1" applyBorder="1" applyAlignment="1" applyProtection="1">
      <alignment horizontal="center" vertical="center" wrapText="1"/>
    </xf>
    <xf numFmtId="0" fontId="26" fillId="0" borderId="15" xfId="1" applyNumberFormat="1" applyFont="1" applyFill="1" applyBorder="1" applyAlignment="1" applyProtection="1">
      <alignment horizontal="center" vertical="center" wrapText="1"/>
    </xf>
    <xf numFmtId="0" fontId="26" fillId="0" borderId="12" xfId="1" applyNumberFormat="1" applyFont="1" applyFill="1" applyBorder="1" applyAlignment="1" applyProtection="1">
      <alignment horizontal="center" vertical="center" wrapText="1"/>
    </xf>
    <xf numFmtId="38" fontId="26" fillId="0" borderId="16" xfId="1" applyFont="1" applyFill="1" applyBorder="1" applyAlignment="1" applyProtection="1">
      <alignment horizontal="center" vertical="center" wrapText="1"/>
    </xf>
    <xf numFmtId="0" fontId="27" fillId="0" borderId="13" xfId="0" applyFont="1" applyBorder="1" applyAlignment="1" applyProtection="1">
      <alignment horizontal="center" vertical="center"/>
      <protection locked="0"/>
    </xf>
    <xf numFmtId="0" fontId="27" fillId="0" borderId="15" xfId="0" applyFont="1" applyBorder="1" applyAlignment="1" applyProtection="1">
      <alignment horizontal="center" vertical="center"/>
      <protection locked="0"/>
    </xf>
    <xf numFmtId="0" fontId="27" fillId="0" borderId="12" xfId="0" applyFont="1" applyBorder="1" applyAlignment="1" applyProtection="1">
      <alignment horizontal="center" vertical="center"/>
      <protection locked="0"/>
    </xf>
    <xf numFmtId="38" fontId="26" fillId="0" borderId="13" xfId="1" applyFont="1" applyBorder="1" applyAlignment="1" applyProtection="1">
      <alignment horizontal="right" vertical="center" wrapText="1"/>
    </xf>
    <xf numFmtId="38" fontId="26" fillId="0" borderId="15" xfId="1" applyFont="1" applyBorder="1" applyAlignment="1" applyProtection="1">
      <alignment horizontal="right" vertical="center" wrapText="1"/>
    </xf>
    <xf numFmtId="0" fontId="39" fillId="2" borderId="21" xfId="0" applyFont="1" applyFill="1" applyBorder="1" applyAlignment="1">
      <alignment vertical="center" wrapText="1" shrinkToFit="1"/>
    </xf>
    <xf numFmtId="0" fontId="39" fillId="2" borderId="22" xfId="0" applyFont="1" applyFill="1" applyBorder="1" applyAlignment="1">
      <alignment vertical="center" shrinkToFit="1"/>
    </xf>
    <xf numFmtId="0" fontId="39" fillId="2" borderId="23" xfId="0" applyFont="1" applyFill="1" applyBorder="1" applyAlignment="1">
      <alignment vertical="center" shrinkToFit="1"/>
    </xf>
    <xf numFmtId="0" fontId="39" fillId="2" borderId="17" xfId="0" applyFont="1" applyFill="1" applyBorder="1" applyAlignment="1">
      <alignment vertical="center" shrinkToFit="1"/>
    </xf>
    <xf numFmtId="0" fontId="39" fillId="2" borderId="0" xfId="0" applyFont="1" applyFill="1" applyAlignment="1">
      <alignment vertical="center" shrinkToFit="1"/>
    </xf>
    <xf numFmtId="0" fontId="39" fillId="2" borderId="18" xfId="0" applyFont="1" applyFill="1" applyBorder="1" applyAlignment="1">
      <alignment vertical="center" shrinkToFit="1"/>
    </xf>
    <xf numFmtId="0" fontId="39" fillId="2" borderId="19" xfId="0" applyFont="1" applyFill="1" applyBorder="1" applyAlignment="1">
      <alignment vertical="center" shrinkToFit="1"/>
    </xf>
    <xf numFmtId="0" fontId="39" fillId="2" borderId="14" xfId="0" applyFont="1" applyFill="1" applyBorder="1" applyAlignment="1">
      <alignment vertical="center" shrinkToFit="1"/>
    </xf>
    <xf numFmtId="0" fontId="39" fillId="2" borderId="20" xfId="0" applyFont="1" applyFill="1" applyBorder="1" applyAlignment="1">
      <alignment vertical="center" shrinkToFit="1"/>
    </xf>
    <xf numFmtId="0" fontId="26" fillId="2" borderId="15" xfId="1" applyNumberFormat="1" applyFont="1" applyFill="1" applyBorder="1" applyAlignment="1" applyProtection="1">
      <alignment horizontal="center" vertical="center" wrapText="1"/>
    </xf>
    <xf numFmtId="38" fontId="26" fillId="32" borderId="16" xfId="1" applyFont="1" applyFill="1" applyBorder="1" applyAlignment="1" applyProtection="1">
      <alignment horizontal="center" vertical="center" wrapText="1"/>
    </xf>
    <xf numFmtId="0" fontId="27" fillId="0" borderId="13" xfId="0" applyFont="1" applyBorder="1" applyAlignment="1">
      <alignment horizontal="center" vertical="center"/>
    </xf>
    <xf numFmtId="0" fontId="27" fillId="0" borderId="15" xfId="0" applyFont="1" applyBorder="1" applyAlignment="1">
      <alignment horizontal="center" vertical="center"/>
    </xf>
    <xf numFmtId="0" fontId="27" fillId="0" borderId="12" xfId="0" applyFont="1" applyBorder="1" applyAlignment="1">
      <alignment horizontal="center" vertical="center"/>
    </xf>
    <xf numFmtId="0" fontId="27" fillId="0" borderId="16" xfId="0" applyFont="1" applyBorder="1" applyAlignment="1" applyProtection="1">
      <alignment horizontal="center" vertical="center"/>
      <protection locked="0"/>
    </xf>
    <xf numFmtId="0" fontId="26" fillId="26" borderId="13" xfId="1" applyNumberFormat="1" applyFont="1" applyFill="1" applyBorder="1" applyAlignment="1" applyProtection="1">
      <alignment horizontal="center" vertical="center" wrapText="1"/>
    </xf>
    <xf numFmtId="0" fontId="26" fillId="26" borderId="15" xfId="1" applyNumberFormat="1" applyFont="1" applyFill="1" applyBorder="1" applyAlignment="1" applyProtection="1">
      <alignment horizontal="center" vertical="center" wrapText="1"/>
    </xf>
    <xf numFmtId="0" fontId="26" fillId="26" borderId="12" xfId="1" applyNumberFormat="1" applyFont="1" applyFill="1" applyBorder="1" applyAlignment="1" applyProtection="1">
      <alignment horizontal="center" vertical="center" wrapText="1"/>
    </xf>
    <xf numFmtId="38" fontId="26" fillId="25" borderId="21" xfId="1" applyFont="1" applyFill="1" applyBorder="1" applyAlignment="1" applyProtection="1">
      <alignment horizontal="right" vertical="center" wrapText="1"/>
    </xf>
    <xf numFmtId="38" fontId="26" fillId="25" borderId="22" xfId="1" applyFont="1" applyFill="1" applyBorder="1" applyAlignment="1" applyProtection="1">
      <alignment horizontal="right" vertical="center" wrapText="1"/>
    </xf>
    <xf numFmtId="38" fontId="26" fillId="25" borderId="23" xfId="1" applyFont="1" applyFill="1" applyBorder="1" applyAlignment="1" applyProtection="1">
      <alignment horizontal="right" vertical="center" wrapText="1"/>
    </xf>
    <xf numFmtId="38" fontId="26" fillId="25" borderId="25" xfId="1" applyFont="1" applyFill="1" applyBorder="1" applyAlignment="1" applyProtection="1">
      <alignment horizontal="right" vertical="center" wrapText="1"/>
    </xf>
    <xf numFmtId="38" fontId="26" fillId="25" borderId="26" xfId="1" applyFont="1" applyFill="1" applyBorder="1" applyAlignment="1" applyProtection="1">
      <alignment horizontal="right" vertical="center" wrapText="1"/>
    </xf>
    <xf numFmtId="38" fontId="26" fillId="25" borderId="27" xfId="1" applyFont="1" applyFill="1" applyBorder="1" applyAlignment="1" applyProtection="1">
      <alignment horizontal="right" vertical="center" wrapText="1"/>
    </xf>
    <xf numFmtId="38" fontId="26" fillId="2" borderId="21" xfId="1" applyFont="1" applyFill="1" applyBorder="1" applyAlignment="1" applyProtection="1">
      <alignment horizontal="right" vertical="center" wrapText="1"/>
    </xf>
    <xf numFmtId="38" fontId="26" fillId="2" borderId="22" xfId="1" applyFont="1" applyFill="1" applyBorder="1" applyAlignment="1" applyProtection="1">
      <alignment horizontal="right" vertical="center" wrapText="1"/>
    </xf>
    <xf numFmtId="38" fontId="26" fillId="2" borderId="23" xfId="1" applyFont="1" applyFill="1" applyBorder="1" applyAlignment="1" applyProtection="1">
      <alignment horizontal="right" vertical="center" wrapText="1"/>
    </xf>
    <xf numFmtId="38" fontId="26" fillId="25" borderId="29" xfId="1" applyFont="1" applyFill="1" applyBorder="1" applyAlignment="1" applyProtection="1">
      <alignment horizontal="right" vertical="center" wrapText="1"/>
    </xf>
    <xf numFmtId="38" fontId="26" fillId="25" borderId="30" xfId="1" applyFont="1" applyFill="1" applyBorder="1" applyAlignment="1" applyProtection="1">
      <alignment horizontal="right" vertical="center" wrapText="1"/>
    </xf>
    <xf numFmtId="38" fontId="26" fillId="25" borderId="31" xfId="1" applyFont="1" applyFill="1" applyBorder="1" applyAlignment="1" applyProtection="1">
      <alignment horizontal="right" vertical="center" wrapText="1"/>
    </xf>
    <xf numFmtId="0" fontId="39" fillId="0" borderId="16" xfId="0" applyFont="1" applyBorder="1" applyAlignment="1">
      <alignment horizontal="center" vertical="center"/>
    </xf>
    <xf numFmtId="0" fontId="26" fillId="0" borderId="13" xfId="1" applyNumberFormat="1" applyFont="1" applyFill="1" applyBorder="1" applyAlignment="1" applyProtection="1">
      <alignment horizontal="center" vertical="center" wrapText="1"/>
      <protection locked="0"/>
    </xf>
    <xf numFmtId="0" fontId="26" fillId="0" borderId="15" xfId="1" applyNumberFormat="1" applyFont="1" applyFill="1" applyBorder="1" applyAlignment="1" applyProtection="1">
      <alignment horizontal="center" vertical="center" wrapText="1"/>
      <protection locked="0"/>
    </xf>
    <xf numFmtId="0" fontId="39" fillId="2" borderId="32" xfId="0" applyFont="1" applyFill="1" applyBorder="1" applyAlignment="1">
      <alignment horizontal="left" vertical="center" wrapText="1" shrinkToFit="1"/>
    </xf>
    <xf numFmtId="0" fontId="39" fillId="2" borderId="33" xfId="0" applyFont="1" applyFill="1" applyBorder="1" applyAlignment="1">
      <alignment horizontal="left" vertical="center" shrinkToFit="1"/>
    </xf>
    <xf numFmtId="0" fontId="39" fillId="2" borderId="34" xfId="0" applyFont="1" applyFill="1" applyBorder="1" applyAlignment="1">
      <alignment horizontal="left" vertical="center" shrinkToFit="1"/>
    </xf>
    <xf numFmtId="0" fontId="39" fillId="2" borderId="17" xfId="0" applyFont="1" applyFill="1" applyBorder="1" applyAlignment="1">
      <alignment horizontal="left" vertical="center" shrinkToFit="1"/>
    </xf>
    <xf numFmtId="0" fontId="39" fillId="2" borderId="0" xfId="0" applyFont="1" applyFill="1" applyAlignment="1">
      <alignment horizontal="left" vertical="center" shrinkToFit="1"/>
    </xf>
    <xf numFmtId="0" fontId="39" fillId="2" borderId="18" xfId="0" applyFont="1" applyFill="1" applyBorder="1" applyAlignment="1">
      <alignment horizontal="left" vertical="center" shrinkToFit="1"/>
    </xf>
    <xf numFmtId="0" fontId="39" fillId="2" borderId="19" xfId="0" applyFont="1" applyFill="1" applyBorder="1" applyAlignment="1">
      <alignment horizontal="left" vertical="center" shrinkToFit="1"/>
    </xf>
    <xf numFmtId="0" fontId="39" fillId="2" borderId="14" xfId="0" applyFont="1" applyFill="1" applyBorder="1" applyAlignment="1">
      <alignment horizontal="left" vertical="center" shrinkToFit="1"/>
    </xf>
    <xf numFmtId="0" fontId="39" fillId="2" borderId="20" xfId="0" applyFont="1" applyFill="1" applyBorder="1" applyAlignment="1">
      <alignment horizontal="left" vertical="center" shrinkToFit="1"/>
    </xf>
    <xf numFmtId="0" fontId="27" fillId="2" borderId="13" xfId="0" applyFont="1" applyFill="1" applyBorder="1" applyAlignment="1">
      <alignment horizontal="center" vertical="center" shrinkToFit="1"/>
    </xf>
    <xf numFmtId="0" fontId="27" fillId="2" borderId="15" xfId="0" applyFont="1" applyFill="1" applyBorder="1" applyAlignment="1">
      <alignment horizontal="center" vertical="center" shrinkToFit="1"/>
    </xf>
    <xf numFmtId="0" fontId="27" fillId="2" borderId="12" xfId="0" applyFont="1" applyFill="1" applyBorder="1" applyAlignment="1">
      <alignment horizontal="center" vertical="center" shrinkToFit="1"/>
    </xf>
    <xf numFmtId="179" fontId="27" fillId="2" borderId="13" xfId="0" applyNumberFormat="1" applyFont="1" applyFill="1" applyBorder="1" applyAlignment="1">
      <alignment horizontal="center" vertical="center"/>
    </xf>
    <xf numFmtId="179" fontId="27" fillId="2" borderId="15" xfId="0" applyNumberFormat="1" applyFont="1" applyFill="1" applyBorder="1" applyAlignment="1">
      <alignment horizontal="center" vertical="center"/>
    </xf>
    <xf numFmtId="179" fontId="27" fillId="2" borderId="12" xfId="0" applyNumberFormat="1" applyFont="1" applyFill="1" applyBorder="1" applyAlignment="1">
      <alignment horizontal="center" vertical="center"/>
    </xf>
    <xf numFmtId="0" fontId="27" fillId="2" borderId="17" xfId="0" applyFont="1" applyFill="1" applyBorder="1" applyAlignment="1">
      <alignment horizontal="center" vertical="center"/>
    </xf>
    <xf numFmtId="0" fontId="27" fillId="2" borderId="0" xfId="0" applyFont="1" applyFill="1" applyAlignment="1">
      <alignment horizontal="center" vertical="center"/>
    </xf>
    <xf numFmtId="0" fontId="29" fillId="2" borderId="32" xfId="0" applyFont="1" applyFill="1" applyBorder="1" applyAlignment="1">
      <alignment horizontal="left" vertical="center" shrinkToFit="1"/>
    </xf>
    <xf numFmtId="0" fontId="29" fillId="2" borderId="33" xfId="0" applyFont="1" applyFill="1" applyBorder="1" applyAlignment="1">
      <alignment horizontal="left" vertical="center" shrinkToFit="1"/>
    </xf>
    <xf numFmtId="0" fontId="29" fillId="2" borderId="34" xfId="0" applyFont="1" applyFill="1" applyBorder="1" applyAlignment="1">
      <alignment horizontal="left" vertical="center" shrinkToFit="1"/>
    </xf>
    <xf numFmtId="0" fontId="29" fillId="2" borderId="19" xfId="0" applyFont="1" applyFill="1" applyBorder="1" applyAlignment="1">
      <alignment horizontal="left" vertical="center" shrinkToFit="1"/>
    </xf>
    <xf numFmtId="0" fontId="29" fillId="2" borderId="14" xfId="0" applyFont="1" applyFill="1" applyBorder="1" applyAlignment="1">
      <alignment horizontal="left" vertical="center" shrinkToFit="1"/>
    </xf>
    <xf numFmtId="0" fontId="29" fillId="2" borderId="20" xfId="0" applyFont="1" applyFill="1" applyBorder="1" applyAlignment="1">
      <alignment horizontal="left" vertical="center" shrinkToFit="1"/>
    </xf>
    <xf numFmtId="0" fontId="40" fillId="25" borderId="13" xfId="0" applyFont="1" applyFill="1" applyBorder="1" applyAlignment="1">
      <alignment horizontal="center" vertical="center" wrapText="1"/>
    </xf>
    <xf numFmtId="0" fontId="40" fillId="25" borderId="15" xfId="0" applyFont="1" applyFill="1" applyBorder="1" applyAlignment="1">
      <alignment horizontal="center" vertical="center" wrapText="1"/>
    </xf>
    <xf numFmtId="0" fontId="27" fillId="25" borderId="13" xfId="0" applyFont="1" applyFill="1" applyBorder="1" applyAlignment="1">
      <alignment horizontal="center" vertical="center"/>
    </xf>
    <xf numFmtId="0" fontId="27" fillId="25" borderId="15" xfId="0" applyFont="1" applyFill="1" applyBorder="1" applyAlignment="1">
      <alignment horizontal="center" vertical="center"/>
    </xf>
    <xf numFmtId="0" fontId="27" fillId="25" borderId="12" xfId="0" applyFont="1" applyFill="1" applyBorder="1" applyAlignment="1">
      <alignment horizontal="center" vertical="center"/>
    </xf>
    <xf numFmtId="0" fontId="27" fillId="2" borderId="16" xfId="0" applyFont="1" applyFill="1" applyBorder="1" applyAlignment="1">
      <alignment horizontal="center" vertical="center" shrinkToFit="1"/>
    </xf>
    <xf numFmtId="38" fontId="45" fillId="0" borderId="14" xfId="1" applyFont="1" applyFill="1" applyBorder="1" applyAlignment="1" applyProtection="1">
      <alignment horizontal="left" vertical="center" wrapText="1"/>
    </xf>
    <xf numFmtId="38" fontId="27" fillId="0" borderId="13" xfId="1" applyFont="1" applyFill="1" applyBorder="1" applyAlignment="1" applyProtection="1">
      <alignment horizontal="center" vertical="center"/>
    </xf>
    <xf numFmtId="38" fontId="27" fillId="0" borderId="12" xfId="1" applyFont="1" applyFill="1" applyBorder="1" applyAlignment="1" applyProtection="1">
      <alignment horizontal="center" vertical="center"/>
    </xf>
    <xf numFmtId="177" fontId="27" fillId="30" borderId="13" xfId="0" applyNumberFormat="1" applyFont="1" applyFill="1" applyBorder="1" applyAlignment="1">
      <alignment horizontal="center" vertical="center" shrinkToFit="1"/>
    </xf>
    <xf numFmtId="177" fontId="27" fillId="30" borderId="15" xfId="0" applyNumberFormat="1" applyFont="1" applyFill="1" applyBorder="1" applyAlignment="1">
      <alignment horizontal="center" vertical="center" shrinkToFit="1"/>
    </xf>
    <xf numFmtId="177" fontId="27" fillId="30" borderId="12" xfId="0" applyNumberFormat="1" applyFont="1" applyFill="1" applyBorder="1" applyAlignment="1">
      <alignment horizontal="center" vertical="center" shrinkToFit="1"/>
    </xf>
    <xf numFmtId="38" fontId="27" fillId="2" borderId="16" xfId="1" applyFont="1" applyFill="1" applyBorder="1" applyAlignment="1" applyProtection="1">
      <alignment horizontal="center" vertical="center"/>
    </xf>
    <xf numFmtId="0" fontId="27" fillId="0" borderId="13" xfId="0" applyFont="1" applyBorder="1" applyAlignment="1">
      <alignment horizontal="left" shrinkToFit="1"/>
    </xf>
    <xf numFmtId="0" fontId="27" fillId="0" borderId="15" xfId="0" applyFont="1" applyBorder="1" applyAlignment="1">
      <alignment horizontal="left" shrinkToFit="1"/>
    </xf>
    <xf numFmtId="0" fontId="27" fillId="0" borderId="12" xfId="0" applyFont="1" applyBorder="1" applyAlignment="1">
      <alignment horizontal="left" shrinkToFit="1"/>
    </xf>
    <xf numFmtId="178" fontId="27" fillId="0" borderId="13" xfId="0" applyNumberFormat="1" applyFont="1" applyBorder="1" applyAlignment="1">
      <alignment horizontal="right" shrinkToFit="1"/>
    </xf>
    <xf numFmtId="178" fontId="27" fillId="0" borderId="15" xfId="0" applyNumberFormat="1" applyFont="1" applyBorder="1" applyAlignment="1">
      <alignment horizontal="right" shrinkToFit="1"/>
    </xf>
    <xf numFmtId="178" fontId="27" fillId="0" borderId="12" xfId="0" applyNumberFormat="1" applyFont="1" applyBorder="1" applyAlignment="1">
      <alignment horizontal="right" shrinkToFit="1"/>
    </xf>
    <xf numFmtId="181" fontId="27" fillId="0" borderId="13" xfId="0" applyNumberFormat="1" applyFont="1" applyBorder="1" applyAlignment="1">
      <alignment horizontal="center"/>
    </xf>
    <xf numFmtId="181" fontId="27" fillId="0" borderId="15" xfId="0" applyNumberFormat="1" applyFont="1" applyBorder="1" applyAlignment="1">
      <alignment horizontal="center"/>
    </xf>
    <xf numFmtId="181" fontId="27" fillId="0" borderId="12" xfId="0" applyNumberFormat="1" applyFont="1" applyBorder="1" applyAlignment="1">
      <alignment horizontal="center"/>
    </xf>
    <xf numFmtId="0" fontId="27" fillId="0" borderId="13" xfId="0" applyFont="1" applyBorder="1" applyAlignment="1">
      <alignment horizontal="center" shrinkToFit="1"/>
    </xf>
    <xf numFmtId="0" fontId="27" fillId="0" borderId="15" xfId="0" applyFont="1" applyBorder="1" applyAlignment="1">
      <alignment horizontal="center" shrinkToFit="1"/>
    </xf>
    <xf numFmtId="0" fontId="27" fillId="0" borderId="12" xfId="0" applyFont="1" applyBorder="1" applyAlignment="1">
      <alignment horizontal="center" shrinkToFit="1"/>
    </xf>
    <xf numFmtId="181" fontId="27" fillId="0" borderId="34" xfId="0" applyNumberFormat="1" applyFont="1" applyBorder="1" applyAlignment="1">
      <alignment horizontal="center"/>
    </xf>
    <xf numFmtId="0" fontId="27" fillId="0" borderId="32" xfId="0" applyFont="1" applyBorder="1" applyAlignment="1">
      <alignment horizontal="center" shrinkToFit="1"/>
    </xf>
    <xf numFmtId="0" fontId="27" fillId="0" borderId="33" xfId="0" applyFont="1" applyBorder="1" applyAlignment="1">
      <alignment horizontal="center" shrinkToFit="1"/>
    </xf>
    <xf numFmtId="0" fontId="27" fillId="0" borderId="34" xfId="0" applyFont="1" applyBorder="1" applyAlignment="1">
      <alignment horizontal="center" shrinkToFit="1"/>
    </xf>
    <xf numFmtId="178" fontId="46" fillId="0" borderId="35" xfId="0" applyNumberFormat="1" applyFont="1" applyBorder="1" applyAlignment="1">
      <alignment horizontal="center" vertical="center"/>
    </xf>
    <xf numFmtId="178" fontId="46" fillId="0" borderId="36" xfId="0" applyNumberFormat="1" applyFont="1" applyBorder="1" applyAlignment="1">
      <alignment horizontal="center" vertical="center"/>
    </xf>
    <xf numFmtId="178" fontId="46" fillId="0" borderId="37" xfId="0" applyNumberFormat="1" applyFont="1" applyBorder="1" applyAlignment="1">
      <alignment horizontal="center" vertical="center"/>
    </xf>
    <xf numFmtId="0" fontId="27" fillId="25" borderId="32" xfId="0" applyFont="1" applyFill="1" applyBorder="1" applyAlignment="1">
      <alignment horizontal="center" vertical="center"/>
    </xf>
    <xf numFmtId="0" fontId="27" fillId="25" borderId="33" xfId="0" applyFont="1" applyFill="1" applyBorder="1" applyAlignment="1">
      <alignment horizontal="center" vertical="center"/>
    </xf>
    <xf numFmtId="178" fontId="46" fillId="0" borderId="51" xfId="0" applyNumberFormat="1" applyFont="1" applyBorder="1" applyAlignment="1">
      <alignment horizontal="center" vertical="center"/>
    </xf>
    <xf numFmtId="0" fontId="31" fillId="2" borderId="52" xfId="0" applyFont="1" applyFill="1" applyBorder="1" applyAlignment="1">
      <alignment horizontal="center" vertical="center"/>
    </xf>
    <xf numFmtId="0" fontId="31" fillId="2" borderId="53" xfId="0" applyFont="1" applyFill="1" applyBorder="1" applyAlignment="1">
      <alignment horizontal="center" vertical="center"/>
    </xf>
    <xf numFmtId="0" fontId="27" fillId="0" borderId="16" xfId="0" applyFont="1" applyBorder="1" applyAlignment="1">
      <alignment horizontal="left" vertical="center" wrapText="1" shrinkToFit="1"/>
    </xf>
    <xf numFmtId="176" fontId="27" fillId="0" borderId="16" xfId="0" applyNumberFormat="1" applyFont="1" applyBorder="1" applyAlignment="1">
      <alignment horizontal="center" vertical="center" shrinkToFit="1"/>
    </xf>
    <xf numFmtId="38" fontId="26" fillId="2" borderId="13" xfId="1" applyFont="1" applyFill="1" applyBorder="1" applyAlignment="1" applyProtection="1">
      <alignment horizontal="center" vertical="center" wrapText="1"/>
    </xf>
    <xf numFmtId="38" fontId="26" fillId="2" borderId="15" xfId="1" applyFont="1" applyFill="1" applyBorder="1" applyAlignment="1" applyProtection="1">
      <alignment horizontal="center" vertical="center" wrapText="1"/>
    </xf>
    <xf numFmtId="38" fontId="26" fillId="2" borderId="12" xfId="1" applyFont="1" applyFill="1" applyBorder="1" applyAlignment="1" applyProtection="1">
      <alignment horizontal="center" vertical="center" wrapText="1"/>
    </xf>
    <xf numFmtId="178" fontId="27" fillId="25" borderId="16" xfId="0" applyNumberFormat="1" applyFont="1" applyFill="1" applyBorder="1" applyAlignment="1">
      <alignment horizontal="right" shrinkToFit="1"/>
    </xf>
    <xf numFmtId="0" fontId="27" fillId="25" borderId="19" xfId="0" applyFont="1" applyFill="1" applyBorder="1" applyAlignment="1">
      <alignment horizontal="center" vertical="center"/>
    </xf>
    <xf numFmtId="0" fontId="27" fillId="25" borderId="14" xfId="0" applyFont="1" applyFill="1" applyBorder="1" applyAlignment="1">
      <alignment horizontal="center" vertical="center"/>
    </xf>
    <xf numFmtId="178" fontId="31" fillId="25" borderId="35" xfId="0" applyNumberFormat="1" applyFont="1" applyFill="1" applyBorder="1" applyAlignment="1">
      <alignment horizontal="center" vertical="center"/>
    </xf>
    <xf numFmtId="178" fontId="31" fillId="25" borderId="36" xfId="0" applyNumberFormat="1" applyFont="1" applyFill="1" applyBorder="1" applyAlignment="1">
      <alignment horizontal="center" vertical="center"/>
    </xf>
    <xf numFmtId="178" fontId="31" fillId="25" borderId="37" xfId="0" applyNumberFormat="1" applyFont="1" applyFill="1" applyBorder="1" applyAlignment="1">
      <alignment horizontal="center" vertical="center"/>
    </xf>
    <xf numFmtId="0" fontId="31" fillId="34" borderId="42" xfId="0" applyFont="1" applyFill="1" applyBorder="1" applyAlignment="1">
      <alignment horizontal="center" vertical="center"/>
    </xf>
    <xf numFmtId="0" fontId="31" fillId="34" borderId="43" xfId="0" applyFont="1" applyFill="1" applyBorder="1" applyAlignment="1">
      <alignment horizontal="center" vertical="center"/>
    </xf>
    <xf numFmtId="0" fontId="31" fillId="34" borderId="44" xfId="0" applyFont="1" applyFill="1" applyBorder="1" applyAlignment="1">
      <alignment horizontal="center" vertical="center"/>
    </xf>
    <xf numFmtId="0" fontId="27" fillId="2" borderId="32" xfId="0" applyFont="1" applyFill="1" applyBorder="1" applyAlignment="1">
      <alignment horizontal="left" vertical="center"/>
    </xf>
    <xf numFmtId="0" fontId="27" fillId="2" borderId="33" xfId="0" applyFont="1" applyFill="1" applyBorder="1" applyAlignment="1">
      <alignment horizontal="left" vertical="center"/>
    </xf>
    <xf numFmtId="0" fontId="27" fillId="2" borderId="0" xfId="0" applyFont="1" applyFill="1" applyAlignment="1">
      <alignment horizontal="left" vertical="center"/>
    </xf>
    <xf numFmtId="0" fontId="27" fillId="2" borderId="18" xfId="0" applyFont="1" applyFill="1" applyBorder="1" applyAlignment="1">
      <alignment horizontal="left" vertical="center"/>
    </xf>
    <xf numFmtId="178" fontId="31" fillId="25" borderId="19" xfId="0" applyNumberFormat="1" applyFont="1" applyFill="1" applyBorder="1" applyAlignment="1">
      <alignment horizontal="center" vertical="center"/>
    </xf>
    <xf numFmtId="178" fontId="31" fillId="25" borderId="14" xfId="0" applyNumberFormat="1" applyFont="1" applyFill="1" applyBorder="1" applyAlignment="1">
      <alignment horizontal="center" vertical="center"/>
    </xf>
    <xf numFmtId="178" fontId="31" fillId="25" borderId="20" xfId="0" applyNumberFormat="1" applyFont="1" applyFill="1" applyBorder="1" applyAlignment="1">
      <alignment horizontal="center" vertical="center"/>
    </xf>
    <xf numFmtId="176" fontId="31" fillId="25" borderId="13" xfId="0" applyNumberFormat="1" applyFont="1" applyFill="1" applyBorder="1" applyAlignment="1">
      <alignment horizontal="center" vertical="center"/>
    </xf>
    <xf numFmtId="176" fontId="31" fillId="25" borderId="15" xfId="0" applyNumberFormat="1" applyFont="1" applyFill="1" applyBorder="1" applyAlignment="1">
      <alignment horizontal="center" vertical="center"/>
    </xf>
    <xf numFmtId="176" fontId="31" fillId="25" borderId="12" xfId="0" applyNumberFormat="1" applyFont="1" applyFill="1" applyBorder="1" applyAlignment="1">
      <alignment horizontal="center" vertical="center"/>
    </xf>
    <xf numFmtId="176" fontId="52" fillId="25" borderId="39" xfId="0" applyNumberFormat="1" applyFont="1" applyFill="1" applyBorder="1" applyAlignment="1">
      <alignment horizontal="center" vertical="center"/>
    </xf>
    <xf numFmtId="176" fontId="52" fillId="25" borderId="38" xfId="0" applyNumberFormat="1" applyFont="1" applyFill="1" applyBorder="1" applyAlignment="1">
      <alignment horizontal="center" vertical="center"/>
    </xf>
    <xf numFmtId="176" fontId="52" fillId="25" borderId="40" xfId="0" applyNumberFormat="1" applyFont="1" applyFill="1" applyBorder="1" applyAlignment="1">
      <alignment horizontal="center" vertical="center"/>
    </xf>
    <xf numFmtId="0" fontId="36" fillId="25" borderId="38" xfId="0" applyFont="1" applyFill="1" applyBorder="1" applyAlignment="1">
      <alignment horizontal="left" vertical="center" wrapText="1"/>
    </xf>
    <xf numFmtId="0" fontId="36" fillId="25" borderId="40" xfId="0" applyFont="1" applyFill="1" applyBorder="1" applyAlignment="1">
      <alignment horizontal="left" vertical="center" wrapText="1"/>
    </xf>
    <xf numFmtId="0" fontId="27" fillId="2" borderId="19" xfId="0" applyFont="1" applyFill="1" applyBorder="1" applyAlignment="1">
      <alignment horizontal="left" vertical="center"/>
    </xf>
    <xf numFmtId="0" fontId="27" fillId="2" borderId="14" xfId="0" applyFont="1" applyFill="1" applyBorder="1" applyAlignment="1">
      <alignment horizontal="left" vertical="center"/>
    </xf>
    <xf numFmtId="0" fontId="27" fillId="2" borderId="20" xfId="0" applyFont="1" applyFill="1" applyBorder="1" applyAlignment="1">
      <alignment horizontal="left" vertical="center"/>
    </xf>
    <xf numFmtId="0" fontId="27" fillId="0" borderId="32" xfId="0" applyFont="1" applyBorder="1" applyAlignment="1">
      <alignment horizontal="left" vertical="center" wrapText="1"/>
    </xf>
    <xf numFmtId="0" fontId="27" fillId="0" borderId="33" xfId="0" applyFont="1" applyBorder="1" applyAlignment="1">
      <alignment horizontal="left" vertical="center"/>
    </xf>
    <xf numFmtId="0" fontId="27" fillId="0" borderId="34" xfId="0" applyFont="1" applyBorder="1" applyAlignment="1">
      <alignment horizontal="left" vertical="center"/>
    </xf>
    <xf numFmtId="0" fontId="27" fillId="0" borderId="19" xfId="0" applyFont="1" applyBorder="1" applyAlignment="1">
      <alignment horizontal="left" vertical="center" wrapText="1"/>
    </xf>
    <xf numFmtId="0" fontId="27" fillId="0" borderId="14" xfId="0" applyFont="1" applyBorder="1" applyAlignment="1">
      <alignment horizontal="left" vertical="center"/>
    </xf>
    <xf numFmtId="0" fontId="27" fillId="0" borderId="20" xfId="0" applyFont="1" applyBorder="1" applyAlignment="1">
      <alignment horizontal="left" vertical="center"/>
    </xf>
    <xf numFmtId="178" fontId="46" fillId="25" borderId="42" xfId="0" applyNumberFormat="1" applyFont="1" applyFill="1" applyBorder="1" applyAlignment="1">
      <alignment horizontal="center" vertical="center"/>
    </xf>
    <xf numFmtId="178" fontId="46" fillId="25" borderId="43" xfId="0" applyNumberFormat="1" applyFont="1" applyFill="1" applyBorder="1" applyAlignment="1">
      <alignment horizontal="center" vertical="center"/>
    </xf>
    <xf numFmtId="178" fontId="46" fillId="25" borderId="44" xfId="0" applyNumberFormat="1" applyFont="1" applyFill="1" applyBorder="1" applyAlignment="1">
      <alignment horizontal="center" vertical="center"/>
    </xf>
    <xf numFmtId="0" fontId="39" fillId="2" borderId="17" xfId="0" applyFont="1" applyFill="1" applyBorder="1" applyAlignment="1">
      <alignment horizontal="center" vertical="center"/>
    </xf>
    <xf numFmtId="0" fontId="39" fillId="2" borderId="0" xfId="0" applyFont="1" applyFill="1" applyAlignment="1">
      <alignment horizontal="center" vertical="center"/>
    </xf>
    <xf numFmtId="0" fontId="27" fillId="2" borderId="66" xfId="0" applyFont="1" applyFill="1" applyBorder="1" applyAlignment="1">
      <alignment horizontal="center" vertical="center"/>
    </xf>
    <xf numFmtId="0" fontId="27" fillId="2" borderId="41" xfId="0" applyFont="1" applyFill="1" applyBorder="1" applyAlignment="1">
      <alignment horizontal="center" vertical="center"/>
    </xf>
    <xf numFmtId="0" fontId="50" fillId="2" borderId="39" xfId="0" applyFont="1" applyFill="1" applyBorder="1" applyAlignment="1">
      <alignment horizontal="center" vertical="center" wrapText="1"/>
    </xf>
    <xf numFmtId="0" fontId="50" fillId="2" borderId="38" xfId="0" applyFont="1" applyFill="1" applyBorder="1" applyAlignment="1">
      <alignment horizontal="center" vertical="center" wrapText="1"/>
    </xf>
    <xf numFmtId="0" fontId="50" fillId="2" borderId="40" xfId="0" applyFont="1" applyFill="1" applyBorder="1" applyAlignment="1">
      <alignment horizontal="center" vertical="center" wrapText="1"/>
    </xf>
    <xf numFmtId="176" fontId="31" fillId="25" borderId="17" xfId="0" applyNumberFormat="1" applyFont="1" applyFill="1" applyBorder="1" applyAlignment="1">
      <alignment horizontal="center" vertical="center"/>
    </xf>
    <xf numFmtId="176" fontId="31" fillId="25" borderId="0" xfId="0" applyNumberFormat="1" applyFont="1" applyFill="1" applyAlignment="1">
      <alignment horizontal="center" vertical="center"/>
    </xf>
    <xf numFmtId="176" fontId="31" fillId="25" borderId="18" xfId="0" applyNumberFormat="1" applyFont="1" applyFill="1" applyBorder="1" applyAlignment="1">
      <alignment horizontal="center" vertical="center"/>
    </xf>
    <xf numFmtId="0" fontId="26" fillId="0" borderId="16" xfId="0" applyFont="1" applyBorder="1" applyAlignment="1">
      <alignment horizontal="center" vertical="center" shrinkToFit="1"/>
    </xf>
    <xf numFmtId="0" fontId="26" fillId="0" borderId="13" xfId="0" applyFont="1" applyBorder="1" applyAlignment="1">
      <alignment horizontal="center" vertical="center" shrinkToFit="1"/>
    </xf>
    <xf numFmtId="0" fontId="26" fillId="0" borderId="15" xfId="0" applyFont="1" applyBorder="1" applyAlignment="1">
      <alignment horizontal="center" vertical="center" shrinkToFit="1"/>
    </xf>
    <xf numFmtId="0" fontId="26" fillId="0" borderId="12" xfId="0" applyFont="1" applyBorder="1" applyAlignment="1">
      <alignment horizontal="center" vertical="center" shrinkToFit="1"/>
    </xf>
    <xf numFmtId="0" fontId="26" fillId="25" borderId="13" xfId="0" applyFont="1" applyFill="1" applyBorder="1" applyAlignment="1">
      <alignment horizontal="center" vertical="center" shrinkToFit="1"/>
    </xf>
    <xf numFmtId="0" fontId="26" fillId="25" borderId="12" xfId="0" applyFont="1" applyFill="1" applyBorder="1" applyAlignment="1">
      <alignment horizontal="center" vertical="center" shrinkToFit="1"/>
    </xf>
    <xf numFmtId="4" fontId="26" fillId="0" borderId="13" xfId="0" applyNumberFormat="1" applyFont="1" applyBorder="1" applyAlignment="1">
      <alignment horizontal="right" vertical="center" shrinkToFit="1"/>
    </xf>
    <xf numFmtId="4" fontId="26" fillId="0" borderId="15" xfId="0" applyNumberFormat="1" applyFont="1" applyBorder="1" applyAlignment="1">
      <alignment horizontal="right" vertical="center" shrinkToFit="1"/>
    </xf>
    <xf numFmtId="4" fontId="26" fillId="0" borderId="12" xfId="0" applyNumberFormat="1" applyFont="1" applyBorder="1" applyAlignment="1">
      <alignment horizontal="right" vertical="center" shrinkToFit="1"/>
    </xf>
    <xf numFmtId="4" fontId="26" fillId="31" borderId="13" xfId="1" applyNumberFormat="1" applyFont="1" applyFill="1" applyBorder="1" applyAlignment="1" applyProtection="1">
      <alignment horizontal="right" vertical="center" shrinkToFit="1"/>
    </xf>
    <xf numFmtId="4" fontId="26" fillId="31" borderId="15" xfId="1" applyNumberFormat="1" applyFont="1" applyFill="1" applyBorder="1" applyAlignment="1" applyProtection="1">
      <alignment horizontal="right" vertical="center" shrinkToFit="1"/>
    </xf>
    <xf numFmtId="4" fontId="26" fillId="31" borderId="12" xfId="1" applyNumberFormat="1" applyFont="1" applyFill="1" applyBorder="1" applyAlignment="1" applyProtection="1">
      <alignment horizontal="right" vertical="center" shrinkToFit="1"/>
    </xf>
    <xf numFmtId="14" fontId="26" fillId="0" borderId="16" xfId="0" applyNumberFormat="1" applyFont="1" applyBorder="1" applyAlignment="1">
      <alignment horizontal="center" vertical="center" shrinkToFit="1"/>
    </xf>
    <xf numFmtId="176" fontId="31" fillId="25" borderId="46" xfId="0" applyNumberFormat="1" applyFont="1" applyFill="1" applyBorder="1" applyAlignment="1">
      <alignment horizontal="center" vertical="center"/>
    </xf>
    <xf numFmtId="176" fontId="31" fillId="25" borderId="45" xfId="0" applyNumberFormat="1" applyFont="1" applyFill="1" applyBorder="1" applyAlignment="1">
      <alignment horizontal="center" vertical="center"/>
    </xf>
    <xf numFmtId="176" fontId="31" fillId="25" borderId="47" xfId="0" applyNumberFormat="1" applyFont="1" applyFill="1" applyBorder="1" applyAlignment="1">
      <alignment horizontal="center" vertical="center"/>
    </xf>
    <xf numFmtId="0" fontId="27" fillId="2" borderId="32" xfId="0" applyFont="1" applyFill="1" applyBorder="1" applyAlignment="1">
      <alignment horizontal="center" vertical="center"/>
    </xf>
    <xf numFmtId="0" fontId="27" fillId="2" borderId="33" xfId="0" applyFont="1" applyFill="1" applyBorder="1" applyAlignment="1">
      <alignment horizontal="center" vertical="center"/>
    </xf>
    <xf numFmtId="0" fontId="27" fillId="2" borderId="19" xfId="0" applyFont="1" applyFill="1" applyBorder="1" applyAlignment="1">
      <alignment horizontal="center" vertical="center"/>
    </xf>
    <xf numFmtId="0" fontId="27" fillId="2" borderId="14" xfId="0" applyFont="1" applyFill="1" applyBorder="1" applyAlignment="1">
      <alignment horizontal="center" vertical="center"/>
    </xf>
    <xf numFmtId="0" fontId="40" fillId="27" borderId="16" xfId="0" applyFont="1" applyFill="1" applyBorder="1" applyAlignment="1">
      <alignment horizontal="center" vertical="center" wrapText="1" shrinkToFit="1"/>
    </xf>
    <xf numFmtId="0" fontId="40" fillId="27" borderId="13" xfId="0" applyFont="1" applyFill="1" applyBorder="1" applyAlignment="1">
      <alignment horizontal="center" vertical="center" shrinkToFit="1"/>
    </xf>
    <xf numFmtId="0" fontId="40" fillId="27" borderId="15" xfId="0" applyFont="1" applyFill="1" applyBorder="1" applyAlignment="1">
      <alignment horizontal="center" vertical="center" shrinkToFit="1"/>
    </xf>
    <xf numFmtId="0" fontId="40" fillId="27" borderId="12" xfId="0" applyFont="1" applyFill="1" applyBorder="1" applyAlignment="1">
      <alignment horizontal="center" vertical="center" shrinkToFit="1"/>
    </xf>
    <xf numFmtId="0" fontId="30" fillId="27" borderId="13" xfId="0" applyFont="1" applyFill="1" applyBorder="1" applyAlignment="1">
      <alignment horizontal="center" vertical="center" wrapText="1" shrinkToFit="1"/>
    </xf>
    <xf numFmtId="0" fontId="30" fillId="27" borderId="12" xfId="0" applyFont="1" applyFill="1" applyBorder="1" applyAlignment="1">
      <alignment horizontal="center" vertical="center" wrapText="1" shrinkToFit="1"/>
    </xf>
    <xf numFmtId="0" fontId="44" fillId="27" borderId="13" xfId="0" applyFont="1" applyFill="1" applyBorder="1" applyAlignment="1">
      <alignment horizontal="center" vertical="center" shrinkToFit="1"/>
    </xf>
    <xf numFmtId="0" fontId="44" fillId="27" borderId="15" xfId="0" applyFont="1" applyFill="1" applyBorder="1" applyAlignment="1">
      <alignment horizontal="center" vertical="center" shrinkToFit="1"/>
    </xf>
    <xf numFmtId="0" fontId="44" fillId="27" borderId="12" xfId="0" applyFont="1" applyFill="1" applyBorder="1" applyAlignment="1">
      <alignment horizontal="center" vertical="center" shrinkToFit="1"/>
    </xf>
    <xf numFmtId="0" fontId="40" fillId="27" borderId="16" xfId="0" applyFont="1" applyFill="1" applyBorder="1" applyAlignment="1">
      <alignment horizontal="center" vertical="center" wrapText="1"/>
    </xf>
    <xf numFmtId="0" fontId="40" fillId="27" borderId="13" xfId="0" applyFont="1" applyFill="1" applyBorder="1" applyAlignment="1">
      <alignment horizontal="center" vertical="center" wrapText="1"/>
    </xf>
    <xf numFmtId="0" fontId="40" fillId="27" borderId="15" xfId="0" applyFont="1" applyFill="1" applyBorder="1" applyAlignment="1">
      <alignment horizontal="center" vertical="center" wrapText="1"/>
    </xf>
    <xf numFmtId="0" fontId="40" fillId="27" borderId="12" xfId="0" applyFont="1" applyFill="1" applyBorder="1" applyAlignment="1">
      <alignment horizontal="center" vertical="center" wrapText="1"/>
    </xf>
    <xf numFmtId="0" fontId="30" fillId="2" borderId="68" xfId="0" applyFont="1" applyFill="1" applyBorder="1" applyAlignment="1">
      <alignment horizontal="center" vertical="center"/>
    </xf>
    <xf numFmtId="0" fontId="30" fillId="2" borderId="64" xfId="0" applyFont="1" applyFill="1" applyBorder="1" applyAlignment="1">
      <alignment horizontal="center" vertical="center"/>
    </xf>
    <xf numFmtId="0" fontId="30" fillId="2" borderId="65" xfId="0" applyFont="1" applyFill="1" applyBorder="1" applyAlignment="1">
      <alignment horizontal="center" vertical="center"/>
    </xf>
    <xf numFmtId="0" fontId="46" fillId="0" borderId="54" xfId="0" applyFont="1" applyBorder="1" applyAlignment="1">
      <alignment horizontal="left" vertical="center" wrapText="1"/>
    </xf>
    <xf numFmtId="0" fontId="46" fillId="0" borderId="55" xfId="0" applyFont="1" applyBorder="1" applyAlignment="1">
      <alignment horizontal="left" vertical="center"/>
    </xf>
    <xf numFmtId="0" fontId="46" fillId="0" borderId="56" xfId="0" applyFont="1" applyBorder="1" applyAlignment="1">
      <alignment horizontal="left" vertical="center"/>
    </xf>
    <xf numFmtId="0" fontId="46" fillId="0" borderId="57" xfId="0" applyFont="1" applyBorder="1" applyAlignment="1">
      <alignment horizontal="left" vertical="center"/>
    </xf>
    <xf numFmtId="0" fontId="46" fillId="0" borderId="0" xfId="0" applyFont="1" applyAlignment="1">
      <alignment horizontal="left" vertical="center"/>
    </xf>
    <xf numFmtId="0" fontId="46" fillId="0" borderId="58" xfId="0" applyFont="1" applyBorder="1" applyAlignment="1">
      <alignment horizontal="left" vertical="center"/>
    </xf>
    <xf numFmtId="0" fontId="46" fillId="0" borderId="59" xfId="0" applyFont="1" applyBorder="1" applyAlignment="1">
      <alignment horizontal="left" vertical="center"/>
    </xf>
    <xf numFmtId="0" fontId="46" fillId="0" borderId="60" xfId="0" applyFont="1" applyBorder="1" applyAlignment="1">
      <alignment horizontal="left" vertical="center"/>
    </xf>
    <xf numFmtId="0" fontId="46" fillId="0" borderId="61" xfId="0" applyFont="1" applyBorder="1" applyAlignment="1">
      <alignment horizontal="left" vertical="center"/>
    </xf>
    <xf numFmtId="0" fontId="27" fillId="2" borderId="29" xfId="0" applyFont="1" applyFill="1" applyBorder="1" applyAlignment="1">
      <alignment vertical="center" shrinkToFit="1"/>
    </xf>
    <xf numFmtId="0" fontId="27" fillId="2" borderId="30" xfId="0" applyFont="1" applyFill="1" applyBorder="1" applyAlignment="1">
      <alignment vertical="center" shrinkToFit="1"/>
    </xf>
    <xf numFmtId="0" fontId="27" fillId="2" borderId="31" xfId="0" applyFont="1" applyFill="1" applyBorder="1" applyAlignment="1">
      <alignment vertical="center" shrinkToFit="1"/>
    </xf>
    <xf numFmtId="0" fontId="27" fillId="0" borderId="33" xfId="0" applyFont="1" applyBorder="1" applyAlignment="1">
      <alignment horizontal="left" vertical="center" wrapText="1"/>
    </xf>
    <xf numFmtId="0" fontId="27" fillId="0" borderId="34" xfId="0" applyFont="1" applyBorder="1" applyAlignment="1">
      <alignment horizontal="left" vertical="center" wrapText="1"/>
    </xf>
    <xf numFmtId="0" fontId="27" fillId="0" borderId="14" xfId="0" applyFont="1" applyBorder="1" applyAlignment="1">
      <alignment horizontal="left" vertical="center" wrapText="1"/>
    </xf>
    <xf numFmtId="0" fontId="27" fillId="0" borderId="20" xfId="0" applyFont="1" applyBorder="1" applyAlignment="1">
      <alignment horizontal="left" vertical="center" wrapText="1"/>
    </xf>
    <xf numFmtId="0" fontId="27" fillId="0" borderId="0" xfId="0" applyFont="1" applyAlignment="1">
      <alignment horizontal="center"/>
    </xf>
    <xf numFmtId="0" fontId="27" fillId="2" borderId="32" xfId="0" applyFont="1" applyFill="1" applyBorder="1" applyAlignment="1">
      <alignment horizontal="left" vertical="center" wrapText="1" shrinkToFit="1"/>
    </xf>
    <xf numFmtId="0" fontId="27" fillId="2" borderId="33" xfId="0" applyFont="1" applyFill="1" applyBorder="1" applyAlignment="1">
      <alignment horizontal="left" vertical="center" shrinkToFit="1"/>
    </xf>
    <xf numFmtId="0" fontId="27" fillId="2" borderId="34" xfId="0" applyFont="1" applyFill="1" applyBorder="1" applyAlignment="1">
      <alignment horizontal="left" vertical="center" shrinkToFit="1"/>
    </xf>
    <xf numFmtId="0" fontId="27" fillId="2" borderId="17" xfId="0" applyFont="1" applyFill="1" applyBorder="1" applyAlignment="1">
      <alignment horizontal="left" vertical="center" shrinkToFit="1"/>
    </xf>
    <xf numFmtId="0" fontId="27" fillId="2" borderId="0" xfId="0" applyFont="1" applyFill="1" applyAlignment="1">
      <alignment horizontal="left" vertical="center" shrinkToFit="1"/>
    </xf>
    <xf numFmtId="0" fontId="27" fillId="2" borderId="18" xfId="0" applyFont="1" applyFill="1" applyBorder="1" applyAlignment="1">
      <alignment horizontal="left" vertical="center" shrinkToFit="1"/>
    </xf>
    <xf numFmtId="0" fontId="27" fillId="2" borderId="19" xfId="0" applyFont="1" applyFill="1" applyBorder="1" applyAlignment="1">
      <alignment horizontal="left" vertical="center" shrinkToFit="1"/>
    </xf>
    <xf numFmtId="0" fontId="27" fillId="2" borderId="14" xfId="0" applyFont="1" applyFill="1" applyBorder="1" applyAlignment="1">
      <alignment horizontal="left" vertical="center" shrinkToFit="1"/>
    </xf>
    <xf numFmtId="0" fontId="27" fillId="2" borderId="20" xfId="0" applyFont="1" applyFill="1" applyBorder="1" applyAlignment="1">
      <alignment horizontal="left" vertical="center" shrinkToFit="1"/>
    </xf>
    <xf numFmtId="0" fontId="33" fillId="2" borderId="13" xfId="0" applyFont="1" applyFill="1" applyBorder="1" applyAlignment="1">
      <alignment horizontal="left" vertical="center" wrapText="1"/>
    </xf>
    <xf numFmtId="0" fontId="33" fillId="2" borderId="15" xfId="0" applyFont="1" applyFill="1" applyBorder="1" applyAlignment="1">
      <alignment horizontal="left" vertical="center"/>
    </xf>
    <xf numFmtId="0" fontId="33" fillId="2" borderId="12" xfId="0" applyFont="1" applyFill="1" applyBorder="1" applyAlignment="1">
      <alignment horizontal="left" vertical="center"/>
    </xf>
    <xf numFmtId="0" fontId="27" fillId="2" borderId="16" xfId="0" applyFont="1" applyFill="1" applyBorder="1" applyAlignment="1">
      <alignment horizontal="left" vertical="center"/>
    </xf>
    <xf numFmtId="0" fontId="27" fillId="2" borderId="1" xfId="0" applyFont="1" applyFill="1" applyBorder="1" applyAlignment="1">
      <alignment horizontal="left" vertical="center"/>
    </xf>
    <xf numFmtId="0" fontId="40" fillId="2" borderId="13" xfId="0" applyFont="1" applyFill="1" applyBorder="1" applyAlignment="1">
      <alignment horizontal="center" vertical="center" wrapText="1" shrinkToFit="1"/>
    </xf>
    <xf numFmtId="0" fontId="40" fillId="2" borderId="15" xfId="0" applyFont="1" applyFill="1" applyBorder="1" applyAlignment="1">
      <alignment horizontal="center" vertical="center" wrapText="1" shrinkToFit="1"/>
    </xf>
    <xf numFmtId="0" fontId="40" fillId="2" borderId="12" xfId="0" applyFont="1" applyFill="1" applyBorder="1" applyAlignment="1">
      <alignment horizontal="center" vertical="center" wrapText="1" shrinkToFit="1"/>
    </xf>
    <xf numFmtId="0" fontId="45" fillId="25" borderId="32" xfId="0" applyFont="1" applyFill="1" applyBorder="1" applyAlignment="1">
      <alignment horizontal="left" vertical="center" wrapText="1" shrinkToFit="1"/>
    </xf>
    <xf numFmtId="0" fontId="45" fillId="25" borderId="33" xfId="0" applyFont="1" applyFill="1" applyBorder="1" applyAlignment="1">
      <alignment horizontal="left" vertical="center" wrapText="1" shrinkToFit="1"/>
    </xf>
    <xf numFmtId="0" fontId="45" fillId="25" borderId="19" xfId="0" applyFont="1" applyFill="1" applyBorder="1" applyAlignment="1">
      <alignment horizontal="left" vertical="center" wrapText="1" shrinkToFit="1"/>
    </xf>
    <xf numFmtId="0" fontId="45" fillId="25" borderId="14" xfId="0" applyFont="1" applyFill="1" applyBorder="1" applyAlignment="1">
      <alignment horizontal="left" vertical="center" wrapText="1" shrinkToFit="1"/>
    </xf>
    <xf numFmtId="180" fontId="40" fillId="0" borderId="13" xfId="0" applyNumberFormat="1" applyFont="1" applyBorder="1" applyAlignment="1">
      <alignment horizontal="center" vertical="center" wrapText="1"/>
    </xf>
    <xf numFmtId="180" fontId="40" fillId="0" borderId="15" xfId="0" applyNumberFormat="1" applyFont="1" applyBorder="1" applyAlignment="1">
      <alignment horizontal="center" vertical="center" wrapText="1"/>
    </xf>
    <xf numFmtId="180" fontId="40" fillId="0" borderId="12" xfId="0" applyNumberFormat="1" applyFont="1" applyBorder="1" applyAlignment="1">
      <alignment horizontal="center" vertical="center" wrapText="1"/>
    </xf>
    <xf numFmtId="176" fontId="27" fillId="2" borderId="13" xfId="0" applyNumberFormat="1" applyFont="1" applyFill="1" applyBorder="1" applyAlignment="1">
      <alignment horizontal="center" vertical="center" shrinkToFit="1"/>
    </xf>
    <xf numFmtId="176" fontId="27" fillId="2" borderId="15" xfId="0" applyNumberFormat="1" applyFont="1" applyFill="1" applyBorder="1" applyAlignment="1">
      <alignment horizontal="center" vertical="center" shrinkToFit="1"/>
    </xf>
    <xf numFmtId="176" fontId="27" fillId="2" borderId="12" xfId="0" applyNumberFormat="1" applyFont="1" applyFill="1" applyBorder="1" applyAlignment="1">
      <alignment horizontal="center" vertical="center" shrinkToFit="1"/>
    </xf>
    <xf numFmtId="0" fontId="27" fillId="29" borderId="13" xfId="0" applyFont="1" applyFill="1" applyBorder="1" applyAlignment="1">
      <alignment horizontal="center" vertical="center" shrinkToFit="1"/>
    </xf>
    <xf numFmtId="0" fontId="27" fillId="29" borderId="15" xfId="0" applyFont="1" applyFill="1" applyBorder="1" applyAlignment="1">
      <alignment horizontal="center" vertical="center" shrinkToFit="1"/>
    </xf>
    <xf numFmtId="0" fontId="27" fillId="29" borderId="12" xfId="0" applyFont="1" applyFill="1" applyBorder="1" applyAlignment="1">
      <alignment horizontal="center" vertical="center" shrinkToFit="1"/>
    </xf>
    <xf numFmtId="177" fontId="27" fillId="29" borderId="13" xfId="0" applyNumberFormat="1" applyFont="1" applyFill="1" applyBorder="1" applyAlignment="1">
      <alignment horizontal="center" vertical="center" shrinkToFit="1"/>
    </xf>
    <xf numFmtId="177" fontId="27" fillId="29" borderId="15" xfId="0" applyNumberFormat="1" applyFont="1" applyFill="1" applyBorder="1" applyAlignment="1">
      <alignment horizontal="center" vertical="center" shrinkToFit="1"/>
    </xf>
    <xf numFmtId="177" fontId="27" fillId="29" borderId="12" xfId="0" applyNumberFormat="1" applyFont="1" applyFill="1" applyBorder="1" applyAlignment="1">
      <alignment horizontal="center" vertical="center" shrinkToFit="1"/>
    </xf>
    <xf numFmtId="14" fontId="26" fillId="0" borderId="13" xfId="0" applyNumberFormat="1" applyFont="1" applyBorder="1" applyAlignment="1">
      <alignment horizontal="center" vertical="center" shrinkToFit="1"/>
    </xf>
    <xf numFmtId="14" fontId="26" fillId="0" borderId="15" xfId="0" applyNumberFormat="1" applyFont="1" applyBorder="1" applyAlignment="1">
      <alignment horizontal="center" vertical="center" shrinkToFit="1"/>
    </xf>
    <xf numFmtId="14" fontId="26" fillId="0" borderId="12" xfId="0" applyNumberFormat="1" applyFont="1" applyBorder="1" applyAlignment="1">
      <alignment horizontal="center" vertical="center" shrinkToFit="1"/>
    </xf>
    <xf numFmtId="0" fontId="27" fillId="0" borderId="13" xfId="1" applyNumberFormat="1" applyFont="1" applyFill="1" applyBorder="1" applyAlignment="1" applyProtection="1">
      <alignment horizontal="center" vertical="center"/>
    </xf>
    <xf numFmtId="0" fontId="27" fillId="0" borderId="12" xfId="1" applyNumberFormat="1" applyFont="1" applyFill="1" applyBorder="1" applyAlignment="1" applyProtection="1">
      <alignment horizontal="center" vertical="center"/>
    </xf>
    <xf numFmtId="0" fontId="40" fillId="25" borderId="12" xfId="0" applyFont="1" applyFill="1" applyBorder="1" applyAlignment="1">
      <alignment horizontal="center" vertical="center" wrapText="1"/>
    </xf>
    <xf numFmtId="0" fontId="27" fillId="0" borderId="16" xfId="0" applyFont="1" applyBorder="1" applyAlignment="1">
      <alignment horizontal="center" vertical="center"/>
    </xf>
    <xf numFmtId="0" fontId="27" fillId="2" borderId="16" xfId="1" applyNumberFormat="1" applyFont="1" applyFill="1" applyBorder="1" applyAlignment="1" applyProtection="1">
      <alignment horizontal="center" vertical="center"/>
    </xf>
    <xf numFmtId="0" fontId="27" fillId="0" borderId="16" xfId="0" applyFont="1" applyBorder="1" applyAlignment="1">
      <alignment horizontal="center" vertical="center" shrinkToFit="1"/>
    </xf>
    <xf numFmtId="14" fontId="26" fillId="0" borderId="16" xfId="0" applyNumberFormat="1" applyFont="1" applyBorder="1" applyAlignment="1" applyProtection="1">
      <alignment horizontal="center" vertical="center" shrinkToFit="1"/>
      <protection locked="0"/>
    </xf>
    <xf numFmtId="0" fontId="26" fillId="0" borderId="16" xfId="0" applyFont="1" applyBorder="1" applyAlignment="1" applyProtection="1">
      <alignment horizontal="center" vertical="center" shrinkToFit="1"/>
      <protection locked="0"/>
    </xf>
    <xf numFmtId="0" fontId="26" fillId="0" borderId="13" xfId="0" applyFont="1" applyBorder="1" applyAlignment="1" applyProtection="1">
      <alignment horizontal="center" vertical="center" shrinkToFit="1"/>
      <protection locked="0"/>
    </xf>
    <xf numFmtId="0" fontId="26" fillId="0" borderId="15" xfId="0" applyFont="1" applyBorder="1" applyAlignment="1" applyProtection="1">
      <alignment horizontal="center" vertical="center" shrinkToFit="1"/>
      <protection locked="0"/>
    </xf>
    <xf numFmtId="0" fontId="26" fillId="0" borderId="12" xfId="0" applyFont="1" applyBorder="1" applyAlignment="1" applyProtection="1">
      <alignment horizontal="center" vertical="center" shrinkToFit="1"/>
      <protection locked="0"/>
    </xf>
    <xf numFmtId="4" fontId="26" fillId="0" borderId="13" xfId="0" applyNumberFormat="1" applyFont="1" applyBorder="1" applyAlignment="1" applyProtection="1">
      <alignment horizontal="right" vertical="center" shrinkToFit="1"/>
      <protection locked="0"/>
    </xf>
    <xf numFmtId="4" fontId="26" fillId="0" borderId="15" xfId="0" applyNumberFormat="1" applyFont="1" applyBorder="1" applyAlignment="1" applyProtection="1">
      <alignment horizontal="right" vertical="center" shrinkToFit="1"/>
      <protection locked="0"/>
    </xf>
    <xf numFmtId="4" fontId="26" fillId="0" borderId="12" xfId="0" applyNumberFormat="1" applyFont="1" applyBorder="1" applyAlignment="1" applyProtection="1">
      <alignment horizontal="right" vertical="center" shrinkToFit="1"/>
      <protection locked="0"/>
    </xf>
    <xf numFmtId="0" fontId="27" fillId="0" borderId="33" xfId="0" applyFont="1" applyBorder="1" applyAlignment="1" applyProtection="1">
      <alignment horizontal="left" vertical="center"/>
      <protection locked="0"/>
    </xf>
    <xf numFmtId="0" fontId="27" fillId="0" borderId="34" xfId="0" applyFont="1" applyBorder="1" applyAlignment="1" applyProtection="1">
      <alignment horizontal="left" vertical="center"/>
      <protection locked="0"/>
    </xf>
    <xf numFmtId="0" fontId="27" fillId="0" borderId="14" xfId="0" applyFont="1" applyBorder="1" applyAlignment="1" applyProtection="1">
      <alignment horizontal="left" vertical="center"/>
      <protection locked="0"/>
    </xf>
    <xf numFmtId="0" fontId="27" fillId="0" borderId="20" xfId="0" applyFont="1" applyBorder="1" applyAlignment="1" applyProtection="1">
      <alignment horizontal="left" vertical="center"/>
      <protection locked="0"/>
    </xf>
    <xf numFmtId="0" fontId="27" fillId="0" borderId="32" xfId="0" applyFont="1" applyBorder="1" applyAlignment="1" applyProtection="1">
      <alignment horizontal="left" vertical="center" wrapText="1"/>
      <protection locked="0"/>
    </xf>
    <xf numFmtId="0" fontId="27" fillId="0" borderId="19" xfId="0" applyFont="1" applyBorder="1" applyAlignment="1" applyProtection="1">
      <alignment horizontal="left" vertical="center" wrapText="1"/>
      <protection locked="0"/>
    </xf>
    <xf numFmtId="178" fontId="46" fillId="0" borderId="35" xfId="0" applyNumberFormat="1" applyFont="1" applyBorder="1" applyAlignment="1" applyProtection="1">
      <alignment horizontal="center" vertical="center"/>
      <protection locked="0"/>
    </xf>
    <xf numFmtId="178" fontId="46" fillId="0" borderId="36" xfId="0" applyNumberFormat="1" applyFont="1" applyBorder="1" applyAlignment="1" applyProtection="1">
      <alignment horizontal="center" vertical="center"/>
      <protection locked="0"/>
    </xf>
    <xf numFmtId="178" fontId="46" fillId="0" borderId="37" xfId="0" applyNumberFormat="1" applyFont="1" applyBorder="1" applyAlignment="1" applyProtection="1">
      <alignment horizontal="center" vertical="center"/>
      <protection locked="0"/>
    </xf>
    <xf numFmtId="0" fontId="27" fillId="0" borderId="33" xfId="0" applyFont="1" applyBorder="1" applyAlignment="1" applyProtection="1">
      <alignment horizontal="left" vertical="center" wrapText="1"/>
      <protection locked="0"/>
    </xf>
    <xf numFmtId="0" fontId="27" fillId="0" borderId="34" xfId="0" applyFont="1" applyBorder="1" applyAlignment="1" applyProtection="1">
      <alignment horizontal="left" vertical="center" wrapText="1"/>
      <protection locked="0"/>
    </xf>
    <xf numFmtId="0" fontId="27" fillId="0" borderId="14" xfId="0" applyFont="1" applyBorder="1" applyAlignment="1" applyProtection="1">
      <alignment horizontal="left" vertical="center" wrapText="1"/>
      <protection locked="0"/>
    </xf>
    <xf numFmtId="0" fontId="27" fillId="0" borderId="20" xfId="0" applyFont="1" applyBorder="1" applyAlignment="1" applyProtection="1">
      <alignment horizontal="left" vertical="center" wrapText="1"/>
      <protection locked="0"/>
    </xf>
    <xf numFmtId="0" fontId="27" fillId="0" borderId="13" xfId="0" applyFont="1" applyBorder="1" applyAlignment="1" applyProtection="1">
      <alignment horizontal="left" shrinkToFit="1"/>
      <protection locked="0"/>
    </xf>
    <xf numFmtId="0" fontId="27" fillId="0" borderId="15" xfId="0" applyFont="1" applyBorder="1" applyAlignment="1" applyProtection="1">
      <alignment horizontal="left" shrinkToFit="1"/>
      <protection locked="0"/>
    </xf>
    <xf numFmtId="0" fontId="27" fillId="0" borderId="12" xfId="0" applyFont="1" applyBorder="1" applyAlignment="1" applyProtection="1">
      <alignment horizontal="left" shrinkToFit="1"/>
      <protection locked="0"/>
    </xf>
    <xf numFmtId="178" fontId="27" fillId="0" borderId="13" xfId="0" applyNumberFormat="1" applyFont="1" applyBorder="1" applyAlignment="1" applyProtection="1">
      <alignment horizontal="right" shrinkToFit="1"/>
      <protection locked="0"/>
    </xf>
    <xf numFmtId="178" fontId="27" fillId="0" borderId="15" xfId="0" applyNumberFormat="1" applyFont="1" applyBorder="1" applyAlignment="1" applyProtection="1">
      <alignment horizontal="right" shrinkToFit="1"/>
      <protection locked="0"/>
    </xf>
    <xf numFmtId="178" fontId="27" fillId="0" borderId="12" xfId="0" applyNumberFormat="1" applyFont="1" applyBorder="1" applyAlignment="1" applyProtection="1">
      <alignment horizontal="right" shrinkToFit="1"/>
      <protection locked="0"/>
    </xf>
    <xf numFmtId="181" fontId="27" fillId="0" borderId="13" xfId="0" applyNumberFormat="1" applyFont="1" applyBorder="1" applyAlignment="1" applyProtection="1">
      <alignment horizontal="center"/>
      <protection locked="0"/>
    </xf>
    <xf numFmtId="181" fontId="27" fillId="0" borderId="15" xfId="0" applyNumberFormat="1" applyFont="1" applyBorder="1" applyAlignment="1" applyProtection="1">
      <alignment horizontal="center"/>
      <protection locked="0"/>
    </xf>
    <xf numFmtId="181" fontId="27" fillId="0" borderId="34" xfId="0" applyNumberFormat="1" applyFont="1" applyBorder="1" applyAlignment="1" applyProtection="1">
      <alignment horizontal="center"/>
      <protection locked="0"/>
    </xf>
    <xf numFmtId="0" fontId="27" fillId="0" borderId="13" xfId="0" applyFont="1" applyBorder="1" applyAlignment="1" applyProtection="1">
      <alignment horizontal="center" shrinkToFit="1"/>
      <protection locked="0"/>
    </xf>
    <xf numFmtId="0" fontId="27" fillId="0" borderId="15" xfId="0" applyFont="1" applyBorder="1" applyAlignment="1" applyProtection="1">
      <alignment horizontal="center" shrinkToFit="1"/>
      <protection locked="0"/>
    </xf>
    <xf numFmtId="0" fontId="27" fillId="0" borderId="12" xfId="0" applyFont="1" applyBorder="1" applyAlignment="1" applyProtection="1">
      <alignment horizontal="center" shrinkToFit="1"/>
      <protection locked="0"/>
    </xf>
    <xf numFmtId="181" fontId="27" fillId="0" borderId="12" xfId="0" applyNumberFormat="1" applyFont="1" applyBorder="1" applyAlignment="1" applyProtection="1">
      <alignment horizontal="center"/>
      <protection locked="0"/>
    </xf>
    <xf numFmtId="0" fontId="27" fillId="0" borderId="16" xfId="0" applyFont="1" applyBorder="1" applyAlignment="1" applyProtection="1">
      <alignment horizontal="left" vertical="center" wrapText="1" shrinkToFit="1"/>
      <protection locked="0"/>
    </xf>
    <xf numFmtId="0" fontId="27" fillId="0" borderId="13" xfId="1" applyNumberFormat="1" applyFont="1" applyFill="1" applyBorder="1" applyAlignment="1" applyProtection="1">
      <alignment horizontal="center" vertical="center"/>
      <protection locked="0"/>
    </xf>
    <xf numFmtId="0" fontId="27" fillId="0" borderId="12" xfId="1" applyNumberFormat="1" applyFont="1" applyFill="1" applyBorder="1" applyAlignment="1" applyProtection="1">
      <alignment horizontal="center" vertical="center"/>
      <protection locked="0"/>
    </xf>
    <xf numFmtId="180" fontId="40" fillId="0" borderId="13" xfId="0" applyNumberFormat="1" applyFont="1" applyBorder="1" applyAlignment="1" applyProtection="1">
      <alignment horizontal="center" vertical="center" wrapText="1"/>
      <protection locked="0"/>
    </xf>
    <xf numFmtId="180" fontId="40" fillId="0" borderId="15" xfId="0" applyNumberFormat="1" applyFont="1" applyBorder="1" applyAlignment="1" applyProtection="1">
      <alignment horizontal="center" vertical="center" wrapText="1"/>
      <protection locked="0"/>
    </xf>
    <xf numFmtId="180" fontId="40" fillId="0" borderId="12" xfId="0" applyNumberFormat="1" applyFont="1" applyBorder="1" applyAlignment="1" applyProtection="1">
      <alignment horizontal="center" vertical="center" wrapText="1"/>
      <protection locked="0"/>
    </xf>
    <xf numFmtId="0" fontId="39" fillId="0" borderId="16" xfId="0" applyFont="1" applyBorder="1" applyAlignment="1" applyProtection="1">
      <alignment horizontal="center" vertical="center"/>
      <protection locked="0"/>
    </xf>
    <xf numFmtId="0" fontId="26" fillId="26" borderId="13" xfId="1" applyNumberFormat="1" applyFont="1" applyFill="1" applyBorder="1" applyAlignment="1" applyProtection="1">
      <alignment horizontal="center" vertical="center" wrapText="1"/>
      <protection locked="0"/>
    </xf>
    <xf numFmtId="0" fontId="26" fillId="26" borderId="15" xfId="1" applyNumberFormat="1" applyFont="1" applyFill="1" applyBorder="1" applyAlignment="1" applyProtection="1">
      <alignment horizontal="center" vertical="center" wrapText="1"/>
      <protection locked="0"/>
    </xf>
    <xf numFmtId="0" fontId="26" fillId="26" borderId="12" xfId="1" applyNumberFormat="1" applyFont="1" applyFill="1" applyBorder="1" applyAlignment="1" applyProtection="1">
      <alignment horizontal="center" vertical="center" wrapText="1"/>
      <protection locked="0"/>
    </xf>
    <xf numFmtId="38" fontId="26" fillId="0" borderId="16" xfId="1" applyFont="1" applyFill="1" applyBorder="1" applyAlignment="1" applyProtection="1">
      <alignment horizontal="center" vertical="center" wrapText="1"/>
      <protection locked="0"/>
    </xf>
    <xf numFmtId="38" fontId="26" fillId="0" borderId="13" xfId="1" applyFont="1" applyBorder="1" applyAlignment="1" applyProtection="1">
      <alignment horizontal="right" vertical="center" wrapText="1"/>
      <protection locked="0"/>
    </xf>
    <xf numFmtId="38" fontId="26" fillId="0" borderId="15" xfId="1" applyFont="1" applyBorder="1" applyAlignment="1" applyProtection="1">
      <alignment horizontal="right" vertical="center" wrapText="1"/>
      <protection locked="0"/>
    </xf>
    <xf numFmtId="0" fontId="26" fillId="2" borderId="29" xfId="0" applyFont="1" applyFill="1" applyBorder="1" applyAlignment="1">
      <alignment vertical="center" shrinkToFit="1"/>
    </xf>
    <xf numFmtId="0" fontId="26" fillId="2" borderId="30" xfId="0" applyFont="1" applyFill="1" applyBorder="1" applyAlignment="1">
      <alignment vertical="center" shrinkToFit="1"/>
    </xf>
    <xf numFmtId="0" fontId="26" fillId="2" borderId="31" xfId="0" applyFont="1" applyFill="1" applyBorder="1" applyAlignment="1">
      <alignment vertical="center" shrinkToFit="1"/>
    </xf>
    <xf numFmtId="0" fontId="26" fillId="0" borderId="12" xfId="1" applyNumberFormat="1" applyFont="1" applyFill="1" applyBorder="1" applyAlignment="1" applyProtection="1">
      <alignment horizontal="center" vertical="center" wrapText="1"/>
      <protection locked="0"/>
    </xf>
    <xf numFmtId="0" fontId="26" fillId="0" borderId="15" xfId="0" applyFont="1" applyBorder="1" applyAlignment="1" applyProtection="1">
      <alignment horizontal="center" vertical="center" wrapText="1" shrinkToFit="1"/>
      <protection locked="0"/>
    </xf>
    <xf numFmtId="0" fontId="26" fillId="0" borderId="14" xfId="0" applyFont="1" applyBorder="1" applyAlignment="1" applyProtection="1">
      <alignment horizontal="center" vertical="center" wrapText="1"/>
      <protection locked="0"/>
    </xf>
    <xf numFmtId="0" fontId="26" fillId="0" borderId="13" xfId="0" applyFont="1" applyBorder="1" applyAlignment="1" applyProtection="1">
      <alignment horizontal="center" vertical="center" wrapText="1"/>
      <protection locked="0"/>
    </xf>
    <xf numFmtId="0" fontId="26" fillId="0" borderId="15" xfId="0" applyFont="1" applyBorder="1" applyAlignment="1" applyProtection="1">
      <alignment horizontal="center" vertical="center" wrapText="1"/>
      <protection locked="0"/>
    </xf>
    <xf numFmtId="0" fontId="26" fillId="0" borderId="12" xfId="0" applyFont="1" applyBorder="1" applyAlignment="1" applyProtection="1">
      <alignment horizontal="center" vertical="center" wrapText="1"/>
      <protection locked="0"/>
    </xf>
    <xf numFmtId="0" fontId="26" fillId="0" borderId="13" xfId="0" applyFont="1" applyBorder="1" applyAlignment="1" applyProtection="1">
      <alignment horizontal="center" vertical="center" wrapText="1" shrinkToFit="1"/>
      <protection locked="0"/>
    </xf>
    <xf numFmtId="0" fontId="26" fillId="0" borderId="12" xfId="0" applyFont="1" applyBorder="1" applyAlignment="1" applyProtection="1">
      <alignment horizontal="center" vertical="center" wrapText="1" shrinkToFit="1"/>
      <protection locked="0"/>
    </xf>
    <xf numFmtId="0" fontId="27" fillId="0" borderId="16" xfId="0" applyFont="1" applyBorder="1" applyAlignment="1" applyProtection="1">
      <alignment horizontal="center" vertical="center" shrinkToFit="1"/>
      <protection locked="0"/>
    </xf>
    <xf numFmtId="0" fontId="57" fillId="2" borderId="21" xfId="0" applyFont="1" applyFill="1" applyBorder="1" applyAlignment="1">
      <alignment vertical="center" wrapText="1" shrinkToFit="1"/>
    </xf>
    <xf numFmtId="0" fontId="57" fillId="2" borderId="22" xfId="0" applyFont="1" applyFill="1" applyBorder="1" applyAlignment="1">
      <alignment vertical="center" shrinkToFit="1"/>
    </xf>
    <xf numFmtId="0" fontId="57" fillId="2" borderId="23" xfId="0" applyFont="1" applyFill="1" applyBorder="1" applyAlignment="1">
      <alignment vertical="center" shrinkToFit="1"/>
    </xf>
    <xf numFmtId="0" fontId="57" fillId="2" borderId="17" xfId="0" applyFont="1" applyFill="1" applyBorder="1" applyAlignment="1">
      <alignment vertical="center" shrinkToFit="1"/>
    </xf>
    <xf numFmtId="0" fontId="57" fillId="2" borderId="0" xfId="0" applyFont="1" applyFill="1" applyAlignment="1">
      <alignment vertical="center" shrinkToFit="1"/>
    </xf>
    <xf numFmtId="0" fontId="57" fillId="2" borderId="18" xfId="0" applyFont="1" applyFill="1" applyBorder="1" applyAlignment="1">
      <alignment vertical="center" shrinkToFit="1"/>
    </xf>
    <xf numFmtId="0" fontId="57" fillId="2" borderId="19" xfId="0" applyFont="1" applyFill="1" applyBorder="1" applyAlignment="1">
      <alignment vertical="center" shrinkToFit="1"/>
    </xf>
    <xf numFmtId="0" fontId="57" fillId="2" borderId="14" xfId="0" applyFont="1" applyFill="1" applyBorder="1" applyAlignment="1">
      <alignment vertical="center" shrinkToFit="1"/>
    </xf>
    <xf numFmtId="0" fontId="57" fillId="2" borderId="20" xfId="0" applyFont="1" applyFill="1" applyBorder="1" applyAlignment="1">
      <alignment vertical="center" shrinkToFit="1"/>
    </xf>
    <xf numFmtId="38" fontId="26" fillId="32" borderId="16" xfId="1" applyFont="1" applyFill="1" applyBorder="1" applyAlignment="1" applyProtection="1">
      <alignment horizontal="center" vertical="center" wrapText="1"/>
      <protection locked="0"/>
    </xf>
    <xf numFmtId="0" fontId="57" fillId="2" borderId="32" xfId="0" applyFont="1" applyFill="1" applyBorder="1" applyAlignment="1">
      <alignment horizontal="left" vertical="center" wrapText="1" shrinkToFit="1"/>
    </xf>
    <xf numFmtId="0" fontId="57" fillId="2" borderId="33" xfId="0" applyFont="1" applyFill="1" applyBorder="1" applyAlignment="1">
      <alignment horizontal="left" vertical="center" shrinkToFit="1"/>
    </xf>
    <xf numFmtId="0" fontId="57" fillId="2" borderId="34" xfId="0" applyFont="1" applyFill="1" applyBorder="1" applyAlignment="1">
      <alignment horizontal="left" vertical="center" shrinkToFit="1"/>
    </xf>
    <xf numFmtId="0" fontId="57" fillId="2" borderId="17" xfId="0" applyFont="1" applyFill="1" applyBorder="1" applyAlignment="1">
      <alignment horizontal="left" vertical="center" shrinkToFit="1"/>
    </xf>
    <xf numFmtId="0" fontId="57" fillId="2" borderId="0" xfId="0" applyFont="1" applyFill="1" applyAlignment="1">
      <alignment horizontal="left" vertical="center" shrinkToFit="1"/>
    </xf>
    <xf numFmtId="0" fontId="57" fillId="2" borderId="18" xfId="0" applyFont="1" applyFill="1" applyBorder="1" applyAlignment="1">
      <alignment horizontal="left" vertical="center" shrinkToFit="1"/>
    </xf>
    <xf numFmtId="0" fontId="57" fillId="2" borderId="19" xfId="0" applyFont="1" applyFill="1" applyBorder="1" applyAlignment="1">
      <alignment horizontal="left" vertical="center" shrinkToFit="1"/>
    </xf>
    <xf numFmtId="0" fontId="57" fillId="2" borderId="14" xfId="0" applyFont="1" applyFill="1" applyBorder="1" applyAlignment="1">
      <alignment horizontal="left" vertical="center" shrinkToFit="1"/>
    </xf>
    <xf numFmtId="0" fontId="57" fillId="2" borderId="20" xfId="0" applyFont="1" applyFill="1" applyBorder="1" applyAlignment="1">
      <alignment horizontal="left" vertical="center" shrinkToFit="1"/>
    </xf>
    <xf numFmtId="0" fontId="26" fillId="26" borderId="16" xfId="0" applyFont="1" applyFill="1" applyBorder="1" applyAlignment="1">
      <alignment horizontal="center" vertical="center"/>
    </xf>
    <xf numFmtId="0" fontId="26" fillId="2" borderId="16" xfId="0" applyFont="1" applyFill="1" applyBorder="1" applyAlignment="1">
      <alignment horizontal="center" vertical="center" wrapText="1" shrinkToFit="1"/>
    </xf>
    <xf numFmtId="0" fontId="26" fillId="26" borderId="16" xfId="0" applyFont="1" applyFill="1" applyBorder="1" applyAlignment="1">
      <alignment horizontal="center" vertical="center" wrapText="1"/>
    </xf>
    <xf numFmtId="0" fontId="26" fillId="0" borderId="16" xfId="0" applyFont="1" applyBorder="1" applyAlignment="1" applyProtection="1">
      <alignment horizontal="center" vertical="center" wrapText="1" shrinkToFit="1"/>
      <protection locked="0"/>
    </xf>
    <xf numFmtId="0" fontId="26" fillId="2" borderId="13" xfId="0" applyFont="1" applyFill="1" applyBorder="1" applyAlignment="1">
      <alignment horizontal="center" vertical="center" wrapText="1" shrinkToFit="1"/>
    </xf>
    <xf numFmtId="0" fontId="26" fillId="26" borderId="16" xfId="0" applyFont="1" applyFill="1" applyBorder="1" applyAlignment="1">
      <alignment horizontal="center" vertical="center" wrapText="1" shrinkToFit="1"/>
    </xf>
    <xf numFmtId="0" fontId="48" fillId="0" borderId="0" xfId="0" applyFont="1" applyAlignment="1">
      <alignment horizontal="center" vertical="center" wrapText="1" shrinkToFit="1"/>
    </xf>
    <xf numFmtId="0" fontId="27" fillId="2" borderId="16" xfId="0" applyFont="1" applyFill="1" applyBorder="1" applyAlignment="1">
      <alignment horizontal="center" vertical="center" wrapText="1"/>
    </xf>
    <xf numFmtId="0" fontId="50" fillId="0" borderId="0" xfId="0" applyFont="1" applyAlignment="1">
      <alignment horizontal="center" vertical="center" wrapText="1" shrinkToFit="1"/>
    </xf>
  </cellXfs>
  <cellStyles count="62">
    <cellStyle name="20% - アクセント 1 2" xfId="19"/>
    <cellStyle name="20% - アクセント 2 2" xfId="20"/>
    <cellStyle name="20% - アクセント 3 2" xfId="21"/>
    <cellStyle name="20% - アクセント 4 2" xfId="22"/>
    <cellStyle name="20% - アクセント 5 2" xfId="23"/>
    <cellStyle name="20% - アクセント 6 2" xfId="24"/>
    <cellStyle name="40% - アクセント 1 2" xfId="25"/>
    <cellStyle name="40% - アクセント 2 2" xfId="26"/>
    <cellStyle name="40% - アクセント 3 2" xfId="27"/>
    <cellStyle name="40% - アクセント 4 2" xfId="28"/>
    <cellStyle name="40% - アクセント 5 2" xfId="29"/>
    <cellStyle name="40% - アクセント 6 2" xfId="30"/>
    <cellStyle name="60% - アクセント 1 2" xfId="31"/>
    <cellStyle name="60% - アクセント 2 2" xfId="32"/>
    <cellStyle name="60% - アクセント 3 2" xfId="33"/>
    <cellStyle name="60% - アクセント 4 2" xfId="34"/>
    <cellStyle name="60% - アクセント 5 2" xfId="35"/>
    <cellStyle name="60% - アクセント 6 2" xfId="36"/>
    <cellStyle name="アクセント 1 2" xfId="37"/>
    <cellStyle name="アクセント 2 2" xfId="38"/>
    <cellStyle name="アクセント 3 2" xfId="39"/>
    <cellStyle name="アクセント 4 2" xfId="40"/>
    <cellStyle name="アクセント 5 2" xfId="41"/>
    <cellStyle name="アクセント 6 2" xfId="42"/>
    <cellStyle name="タイトル 2" xfId="43"/>
    <cellStyle name="チェック セル 2" xfId="44"/>
    <cellStyle name="どちらでもない 2" xfId="45"/>
    <cellStyle name="メモ 2" xfId="46"/>
    <cellStyle name="リンク セル 2" xfId="47"/>
    <cellStyle name="悪い 2" xfId="48"/>
    <cellStyle name="計算 2" xfId="49"/>
    <cellStyle name="警告文 2" xfId="50"/>
    <cellStyle name="桁区切り" xfId="1" builtinId="6"/>
    <cellStyle name="桁区切り 2" xfId="9"/>
    <cellStyle name="桁区切り 3" xfId="14"/>
    <cellStyle name="桁区切り 4" xfId="18"/>
    <cellStyle name="見出し 1 2" xfId="51"/>
    <cellStyle name="見出し 2 2" xfId="52"/>
    <cellStyle name="見出し 3 2" xfId="53"/>
    <cellStyle name="見出し 4 2" xfId="54"/>
    <cellStyle name="集計 2" xfId="55"/>
    <cellStyle name="出力 2" xfId="56"/>
    <cellStyle name="説明文 2" xfId="57"/>
    <cellStyle name="入力 2" xfId="58"/>
    <cellStyle name="標準" xfId="0" builtinId="0"/>
    <cellStyle name="標準 10" xfId="15"/>
    <cellStyle name="標準 11" xfId="17"/>
    <cellStyle name="標準 11 2" xfId="61"/>
    <cellStyle name="標準 17 2" xfId="10"/>
    <cellStyle name="標準 2" xfId="2"/>
    <cellStyle name="標準 2 2" xfId="3"/>
    <cellStyle name="標準 3" xfId="4"/>
    <cellStyle name="標準 3 2" xfId="11"/>
    <cellStyle name="標準 36" xfId="59"/>
    <cellStyle name="標準 4" xfId="5"/>
    <cellStyle name="標準 5" xfId="6"/>
    <cellStyle name="標準 6" xfId="7"/>
    <cellStyle name="標準 7" xfId="12"/>
    <cellStyle name="標準 7 2" xfId="13"/>
    <cellStyle name="標準 8" xfId="8"/>
    <cellStyle name="標準 9" xfId="16"/>
    <cellStyle name="良い 2" xfId="60"/>
  </cellStyles>
  <dxfs count="54">
    <dxf>
      <fill>
        <patternFill>
          <bgColor theme="1" tint="0.499984740745262"/>
        </patternFill>
      </fill>
    </dxf>
    <dxf>
      <fill>
        <patternFill>
          <bgColor theme="2" tint="-0.24994659260841701"/>
        </patternFill>
      </fill>
    </dxf>
    <dxf>
      <fill>
        <patternFill>
          <bgColor theme="2" tint="-0.24994659260841701"/>
        </patternFill>
      </fill>
    </dxf>
    <dxf>
      <fill>
        <patternFill>
          <bgColor theme="2" tint="-0.24994659260841701"/>
        </patternFill>
      </fill>
    </dxf>
    <dxf>
      <fill>
        <patternFill>
          <bgColor theme="0" tint="-0.34998626667073579"/>
        </patternFill>
      </fill>
    </dxf>
    <dxf>
      <fill>
        <patternFill>
          <bgColor theme="1" tint="0.34998626667073579"/>
        </patternFill>
      </fill>
    </dxf>
    <dxf>
      <fill>
        <patternFill>
          <bgColor theme="1" tint="0.34998626667073579"/>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1" tint="0.499984740745262"/>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2" tint="-0.24994659260841701"/>
        </patternFill>
      </fill>
    </dxf>
    <dxf>
      <fill>
        <patternFill>
          <bgColor theme="2" tint="-0.24994659260841701"/>
        </patternFill>
      </fill>
    </dxf>
    <dxf>
      <fill>
        <patternFill>
          <bgColor theme="2" tint="-0.24994659260841701"/>
        </patternFill>
      </fill>
    </dxf>
    <dxf>
      <fill>
        <patternFill>
          <bgColor theme="2" tint="-0.24994659260841701"/>
        </patternFill>
      </fill>
    </dxf>
    <dxf>
      <fill>
        <patternFill>
          <bgColor theme="2" tint="-0.24994659260841701"/>
        </patternFill>
      </fill>
    </dxf>
    <dxf>
      <fill>
        <patternFill>
          <bgColor theme="2" tint="-0.24994659260841701"/>
        </patternFill>
      </fill>
    </dxf>
    <dxf>
      <fill>
        <patternFill>
          <bgColor theme="2" tint="-0.24994659260841701"/>
        </patternFill>
      </fill>
    </dxf>
    <dxf>
      <fill>
        <patternFill>
          <bgColor theme="2" tint="-0.24994659260841701"/>
        </patternFill>
      </fill>
    </dxf>
    <dxf>
      <fill>
        <patternFill>
          <bgColor theme="0" tint="-0.24994659260841701"/>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1" tint="0.499984740745262"/>
        </patternFill>
      </fill>
    </dxf>
    <dxf>
      <fill>
        <patternFill>
          <bgColor theme="1" tint="0.34998626667073579"/>
        </patternFill>
      </fill>
    </dxf>
    <dxf>
      <fill>
        <patternFill>
          <bgColor theme="1" tint="0.34998626667073579"/>
        </patternFill>
      </fill>
    </dxf>
    <dxf>
      <fill>
        <patternFill>
          <bgColor theme="2" tint="-0.24994659260841701"/>
        </patternFill>
      </fill>
    </dxf>
    <dxf>
      <fill>
        <patternFill>
          <bgColor theme="2" tint="-0.24994659260841701"/>
        </patternFill>
      </fill>
    </dxf>
    <dxf>
      <fill>
        <patternFill>
          <bgColor theme="2" tint="-0.24994659260841701"/>
        </patternFill>
      </fill>
    </dxf>
    <dxf>
      <fill>
        <patternFill>
          <bgColor theme="2" tint="-0.24994659260841701"/>
        </patternFill>
      </fill>
    </dxf>
    <dxf>
      <fill>
        <patternFill>
          <bgColor theme="2" tint="-0.24994659260841701"/>
        </patternFill>
      </fill>
    </dxf>
    <dxf>
      <fill>
        <patternFill>
          <bgColor theme="2" tint="-0.24994659260841701"/>
        </patternFill>
      </fill>
    </dxf>
    <dxf>
      <fill>
        <patternFill>
          <bgColor theme="2" tint="-0.24994659260841701"/>
        </patternFill>
      </fill>
    </dxf>
    <dxf>
      <fill>
        <patternFill>
          <bgColor theme="2" tint="-0.24994659260841701"/>
        </patternFill>
      </fill>
    </dxf>
    <dxf>
      <fill>
        <patternFill>
          <bgColor theme="2" tint="-0.24994659260841701"/>
        </patternFill>
      </fill>
    </dxf>
    <dxf>
      <fill>
        <patternFill>
          <bgColor theme="0" tint="-0.34998626667073579"/>
        </patternFill>
      </fill>
    </dxf>
    <dxf>
      <fill>
        <patternFill>
          <bgColor theme="1" tint="0.34998626667073579"/>
        </patternFill>
      </fill>
    </dxf>
    <dxf>
      <fill>
        <patternFill>
          <bgColor theme="1" tint="0.34998626667073579"/>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1" tint="0.499984740745262"/>
        </patternFill>
      </fill>
    </dxf>
    <dxf>
      <fill>
        <patternFill>
          <bgColor theme="1" tint="0.34998626667073579"/>
        </patternFill>
      </fill>
    </dxf>
    <dxf>
      <fill>
        <patternFill>
          <bgColor theme="1" tint="0.34998626667073579"/>
        </patternFill>
      </fill>
    </dxf>
    <dxf>
      <fill>
        <patternFill>
          <bgColor theme="2" tint="-0.24994659260841701"/>
        </patternFill>
      </fill>
    </dxf>
  </dxfs>
  <tableStyles count="0" defaultTableStyle="TableStyleMedium2" defaultPivotStyle="PivotStyleLight16"/>
  <colors>
    <mruColors>
      <color rgb="FF0066FF"/>
      <color rgb="FFFDE9D9"/>
      <color rgb="FFFF3399"/>
      <color rgb="FFFFFFCC"/>
      <color rgb="FFFF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30</xdr:col>
      <xdr:colOff>108858</xdr:colOff>
      <xdr:row>15</xdr:row>
      <xdr:rowOff>13608</xdr:rowOff>
    </xdr:from>
    <xdr:to>
      <xdr:col>31</xdr:col>
      <xdr:colOff>122465</xdr:colOff>
      <xdr:row>16</xdr:row>
      <xdr:rowOff>13608</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6157233" y="13608"/>
          <a:ext cx="213632" cy="152400"/>
        </a:xfrm>
        <a:prstGeom prst="rect">
          <a:avLst/>
        </a:prstGeom>
        <a:solidFill>
          <a:schemeClr val="lt1"/>
        </a:solidFill>
        <a:ln w="9525"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t>共</a:t>
          </a:r>
          <a:endParaRPr kumimoji="1" lang="en-US" altLang="ja-JP" sz="1100" b="1"/>
        </a:p>
      </xdr:txBody>
    </xdr:sp>
    <xdr:clientData/>
  </xdr:twoCellAnchor>
  <xdr:twoCellAnchor>
    <xdr:from>
      <xdr:col>1</xdr:col>
      <xdr:colOff>38100</xdr:colOff>
      <xdr:row>72</xdr:row>
      <xdr:rowOff>38100</xdr:rowOff>
    </xdr:from>
    <xdr:to>
      <xdr:col>5</xdr:col>
      <xdr:colOff>228600</xdr:colOff>
      <xdr:row>75</xdr:row>
      <xdr:rowOff>238125</xdr:rowOff>
    </xdr:to>
    <xdr:sp macro="" textlink="">
      <xdr:nvSpPr>
        <xdr:cNvPr id="8" name="角丸四角形 7">
          <a:extLst>
            <a:ext uri="{FF2B5EF4-FFF2-40B4-BE49-F238E27FC236}">
              <a16:creationId xmlns:a16="http://schemas.microsoft.com/office/drawing/2014/main" id="{00000000-0008-0000-0100-000008000000}"/>
            </a:ext>
          </a:extLst>
        </xdr:cNvPr>
        <xdr:cNvSpPr/>
      </xdr:nvSpPr>
      <xdr:spPr>
        <a:xfrm>
          <a:off x="276225" y="13630275"/>
          <a:ext cx="1143000" cy="1009650"/>
        </a:xfrm>
        <a:prstGeom prst="roundRect">
          <a:avLst/>
        </a:prstGeom>
        <a:no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9524</xdr:colOff>
      <xdr:row>79</xdr:row>
      <xdr:rowOff>0</xdr:rowOff>
    </xdr:from>
    <xdr:to>
      <xdr:col>27</xdr:col>
      <xdr:colOff>47625</xdr:colOff>
      <xdr:row>83</xdr:row>
      <xdr:rowOff>66675</xdr:rowOff>
    </xdr:to>
    <xdr:sp macro="" textlink="">
      <xdr:nvSpPr>
        <xdr:cNvPr id="10" name="角丸四角形 9">
          <a:extLst>
            <a:ext uri="{FF2B5EF4-FFF2-40B4-BE49-F238E27FC236}">
              <a16:creationId xmlns:a16="http://schemas.microsoft.com/office/drawing/2014/main" id="{00000000-0008-0000-0100-00000A000000}"/>
            </a:ext>
          </a:extLst>
        </xdr:cNvPr>
        <xdr:cNvSpPr/>
      </xdr:nvSpPr>
      <xdr:spPr>
        <a:xfrm>
          <a:off x="3857624" y="12801600"/>
          <a:ext cx="1638301" cy="704850"/>
        </a:xfrm>
        <a:prstGeom prst="roundRect">
          <a:avLst/>
        </a:prstGeom>
        <a:no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9525</xdr:colOff>
      <xdr:row>34</xdr:row>
      <xdr:rowOff>9525</xdr:rowOff>
    </xdr:from>
    <xdr:to>
      <xdr:col>32</xdr:col>
      <xdr:colOff>0</xdr:colOff>
      <xdr:row>52</xdr:row>
      <xdr:rowOff>0</xdr:rowOff>
    </xdr:to>
    <xdr:sp macro="" textlink="">
      <xdr:nvSpPr>
        <xdr:cNvPr id="11" name="正方形/長方形 10">
          <a:extLst>
            <a:ext uri="{FF2B5EF4-FFF2-40B4-BE49-F238E27FC236}">
              <a16:creationId xmlns:a16="http://schemas.microsoft.com/office/drawing/2014/main" id="{00000000-0008-0000-0100-00000B000000}"/>
            </a:ext>
          </a:extLst>
        </xdr:cNvPr>
        <xdr:cNvSpPr/>
      </xdr:nvSpPr>
      <xdr:spPr>
        <a:xfrm>
          <a:off x="9525" y="5505450"/>
          <a:ext cx="7610475" cy="3638550"/>
        </a:xfrm>
        <a:prstGeom prst="rect">
          <a:avLst/>
        </a:prstGeom>
        <a:noFill/>
        <a:ln w="53975">
          <a:solidFill>
            <a:srgbClr val="00B0F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32</xdr:col>
      <xdr:colOff>609598</xdr:colOff>
      <xdr:row>24</xdr:row>
      <xdr:rowOff>142876</xdr:rowOff>
    </xdr:from>
    <xdr:to>
      <xdr:col>42</xdr:col>
      <xdr:colOff>419099</xdr:colOff>
      <xdr:row>45</xdr:row>
      <xdr:rowOff>123826</xdr:rowOff>
    </xdr:to>
    <xdr:sp macro="" textlink="">
      <xdr:nvSpPr>
        <xdr:cNvPr id="5" name="角丸四角形吹き出し 4">
          <a:extLst>
            <a:ext uri="{FF2B5EF4-FFF2-40B4-BE49-F238E27FC236}">
              <a16:creationId xmlns:a16="http://schemas.microsoft.com/office/drawing/2014/main" id="{00000000-0008-0000-0100-000005000000}"/>
            </a:ext>
          </a:extLst>
        </xdr:cNvPr>
        <xdr:cNvSpPr/>
      </xdr:nvSpPr>
      <xdr:spPr>
        <a:xfrm>
          <a:off x="8229598" y="3829051"/>
          <a:ext cx="6667501" cy="4038600"/>
        </a:xfrm>
        <a:prstGeom prst="wedgeRoundRectCallout">
          <a:avLst>
            <a:gd name="adj1" fmla="val -61942"/>
            <a:gd name="adj2" fmla="val 19742"/>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100" b="1"/>
            <a:t>青枠で囲っている欄は、</a:t>
          </a:r>
          <a:r>
            <a:rPr kumimoji="1" lang="en-US" altLang="ja-JP" sz="1100" b="1">
              <a:solidFill>
                <a:sysClr val="windowText" lastClr="000000"/>
              </a:solidFill>
            </a:rPr>
            <a:t>2024</a:t>
          </a:r>
          <a:r>
            <a:rPr kumimoji="1" lang="ja-JP" altLang="en-US" sz="1100" b="1">
              <a:solidFill>
                <a:sysClr val="windowText" lastClr="000000"/>
              </a:solidFill>
            </a:rPr>
            <a:t>年度に授業料の支給（追給を含む）・返納がある度に必ず更新し、</a:t>
          </a:r>
          <a:r>
            <a:rPr kumimoji="1" lang="en-US" altLang="ja-JP" sz="1100" b="1">
              <a:solidFill>
                <a:sysClr val="windowText" lastClr="000000"/>
              </a:solidFill>
            </a:rPr>
            <a:t>2024</a:t>
          </a:r>
          <a:r>
            <a:rPr kumimoji="1" lang="ja-JP" altLang="en-US" sz="1100" b="1">
              <a:solidFill>
                <a:sysClr val="windowText" lastClr="000000"/>
              </a:solidFill>
            </a:rPr>
            <a:t>年度内に支給された授業料及び返納した授業料について、各自で把握し、管理してください。</a:t>
          </a:r>
          <a:endParaRPr kumimoji="1" lang="en-US" altLang="ja-JP" sz="1100" b="1">
            <a:solidFill>
              <a:sysClr val="windowText" lastClr="000000"/>
            </a:solidFill>
          </a:endParaRPr>
        </a:p>
        <a:p>
          <a:pPr algn="l"/>
          <a:endParaRPr kumimoji="1" lang="en-US" altLang="ja-JP" sz="1100"/>
        </a:p>
        <a:p>
          <a:pPr algn="l"/>
          <a:r>
            <a:rPr kumimoji="1" lang="en-US" altLang="ja-JP" sz="1100">
              <a:solidFill>
                <a:sysClr val="windowText" lastClr="000000"/>
              </a:solidFill>
            </a:rPr>
            <a:t>【2023-2024</a:t>
          </a:r>
          <a:r>
            <a:rPr kumimoji="1" lang="ja-JP" altLang="en-US" sz="1100">
              <a:solidFill>
                <a:sysClr val="windowText" lastClr="000000"/>
              </a:solidFill>
            </a:rPr>
            <a:t>学年（旧学年）</a:t>
          </a:r>
          <a:r>
            <a:rPr kumimoji="1" lang="en-US" altLang="ja-JP" sz="1100">
              <a:solidFill>
                <a:sysClr val="windowText" lastClr="000000"/>
              </a:solidFill>
            </a:rPr>
            <a:t>】</a:t>
          </a:r>
        </a:p>
        <a:p>
          <a:pPr algn="l"/>
          <a:r>
            <a:rPr kumimoji="1" lang="en-US" altLang="ja-JP" sz="1100">
              <a:solidFill>
                <a:sysClr val="windowText" lastClr="000000"/>
              </a:solidFill>
            </a:rPr>
            <a:t>2023</a:t>
          </a:r>
          <a:r>
            <a:rPr kumimoji="1" lang="ja-JP" altLang="en-US" sz="1100">
              <a:solidFill>
                <a:sysClr val="windowText" lastClr="000000"/>
              </a:solidFill>
            </a:rPr>
            <a:t>年度内（</a:t>
          </a:r>
          <a:r>
            <a:rPr kumimoji="1" lang="en-US" altLang="ja-JP" sz="1100">
              <a:solidFill>
                <a:sysClr val="windowText" lastClr="000000"/>
              </a:solidFill>
              <a:effectLst/>
              <a:latin typeface="+mn-lt"/>
              <a:ea typeface="+mn-ea"/>
              <a:cs typeface="+mn-cs"/>
            </a:rPr>
            <a:t>2023</a:t>
          </a:r>
          <a:r>
            <a:rPr kumimoji="1" lang="ja-JP" altLang="ja-JP" sz="1100">
              <a:solidFill>
                <a:sysClr val="windowText" lastClr="000000"/>
              </a:solidFill>
              <a:effectLst/>
              <a:latin typeface="+mn-lt"/>
              <a:ea typeface="+mn-ea"/>
              <a:cs typeface="+mn-cs"/>
            </a:rPr>
            <a:t>年</a:t>
          </a:r>
          <a:r>
            <a:rPr kumimoji="1" lang="en-US" altLang="ja-JP" sz="1100">
              <a:solidFill>
                <a:sysClr val="windowText" lastClr="000000"/>
              </a:solidFill>
              <a:effectLst/>
              <a:latin typeface="+mn-lt"/>
              <a:ea typeface="+mn-ea"/>
              <a:cs typeface="+mn-cs"/>
            </a:rPr>
            <a:t>4</a:t>
          </a:r>
          <a:r>
            <a:rPr kumimoji="1" lang="ja-JP" altLang="ja-JP" sz="1100">
              <a:solidFill>
                <a:sysClr val="windowText" lastClr="000000"/>
              </a:solidFill>
              <a:effectLst/>
              <a:latin typeface="+mn-lt"/>
              <a:ea typeface="+mn-ea"/>
              <a:cs typeface="+mn-cs"/>
            </a:rPr>
            <a:t>月～</a:t>
          </a:r>
          <a:r>
            <a:rPr kumimoji="1" lang="en-US" altLang="ja-JP" sz="1100">
              <a:solidFill>
                <a:sysClr val="windowText" lastClr="000000"/>
              </a:solidFill>
              <a:effectLst/>
              <a:latin typeface="+mn-lt"/>
              <a:ea typeface="+mn-ea"/>
              <a:cs typeface="+mn-cs"/>
            </a:rPr>
            <a:t>2024</a:t>
          </a:r>
          <a:r>
            <a:rPr kumimoji="1" lang="ja-JP" altLang="ja-JP" sz="1100">
              <a:solidFill>
                <a:sysClr val="windowText" lastClr="000000"/>
              </a:solidFill>
              <a:effectLst/>
              <a:latin typeface="+mn-lt"/>
              <a:ea typeface="+mn-ea"/>
              <a:cs typeface="+mn-cs"/>
            </a:rPr>
            <a:t>年</a:t>
          </a:r>
          <a:r>
            <a:rPr kumimoji="1" lang="en-US" altLang="ja-JP" sz="1100">
              <a:solidFill>
                <a:sysClr val="windowText" lastClr="000000"/>
              </a:solidFill>
              <a:effectLst/>
              <a:latin typeface="+mn-lt"/>
              <a:ea typeface="+mn-ea"/>
              <a:cs typeface="+mn-cs"/>
            </a:rPr>
            <a:t>3</a:t>
          </a:r>
          <a:r>
            <a:rPr kumimoji="1" lang="ja-JP" altLang="ja-JP" sz="1100">
              <a:solidFill>
                <a:sysClr val="windowText" lastClr="000000"/>
              </a:solidFill>
              <a:effectLst/>
              <a:latin typeface="+mn-lt"/>
              <a:ea typeface="+mn-ea"/>
              <a:cs typeface="+mn-cs"/>
            </a:rPr>
            <a:t>月</a:t>
          </a:r>
          <a:r>
            <a:rPr kumimoji="1" lang="ja-JP" altLang="en-US" sz="1100">
              <a:solidFill>
                <a:sysClr val="windowText" lastClr="000000"/>
              </a:solidFill>
              <a:effectLst/>
              <a:latin typeface="+mn-lt"/>
              <a:ea typeface="+mn-ea"/>
              <a:cs typeface="+mn-cs"/>
            </a:rPr>
            <a:t>）</a:t>
          </a:r>
          <a:r>
            <a:rPr kumimoji="1" lang="ja-JP" altLang="en-US" sz="1100">
              <a:solidFill>
                <a:sysClr val="windowText" lastClr="000000"/>
              </a:solidFill>
            </a:rPr>
            <a:t>に始まる学年を指します。</a:t>
          </a:r>
          <a:endParaRPr kumimoji="1" lang="en-US" altLang="ja-JP" sz="1100">
            <a:solidFill>
              <a:sysClr val="windowText" lastClr="000000"/>
            </a:solidFill>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u="sng">
              <a:solidFill>
                <a:srgbClr val="FF0000"/>
              </a:solidFill>
              <a:effectLst/>
              <a:latin typeface="+mn-lt"/>
              <a:ea typeface="+mn-ea"/>
              <a:cs typeface="+mn-cs"/>
            </a:rPr>
            <a:t>2024</a:t>
          </a:r>
          <a:r>
            <a:rPr kumimoji="1" lang="ja-JP" altLang="en-US" sz="1100" u="sng">
              <a:solidFill>
                <a:srgbClr val="FF0000"/>
              </a:solidFill>
              <a:effectLst/>
              <a:latin typeface="+mn-lt"/>
              <a:ea typeface="+mn-ea"/>
              <a:cs typeface="+mn-cs"/>
            </a:rPr>
            <a:t>年度内に</a:t>
          </a:r>
          <a:r>
            <a:rPr kumimoji="1" lang="en-US" altLang="ja-JP" sz="1100" u="sng">
              <a:solidFill>
                <a:srgbClr val="FF0000"/>
              </a:solidFill>
              <a:effectLst/>
              <a:latin typeface="+mn-lt"/>
              <a:ea typeface="+mn-ea"/>
              <a:cs typeface="+mn-cs"/>
            </a:rPr>
            <a:t>2023-2024</a:t>
          </a:r>
          <a:r>
            <a:rPr kumimoji="1" lang="ja-JP" altLang="en-US" sz="1100" u="sng">
              <a:solidFill>
                <a:srgbClr val="FF0000"/>
              </a:solidFill>
              <a:effectLst/>
              <a:latin typeface="+mn-lt"/>
              <a:ea typeface="+mn-ea"/>
              <a:cs typeface="+mn-cs"/>
            </a:rPr>
            <a:t>学年分の支給（追給を含む）や</a:t>
          </a:r>
          <a:r>
            <a:rPr kumimoji="1" lang="ja-JP" altLang="ja-JP" sz="1100" u="sng">
              <a:solidFill>
                <a:srgbClr val="FF0000"/>
              </a:solidFill>
              <a:effectLst/>
              <a:latin typeface="+mn-lt"/>
              <a:ea typeface="+mn-ea"/>
              <a:cs typeface="+mn-cs"/>
            </a:rPr>
            <a:t>返納が</a:t>
          </a:r>
          <a:r>
            <a:rPr kumimoji="1" lang="ja-JP" altLang="en-US" sz="1100" u="sng">
              <a:solidFill>
                <a:srgbClr val="FF0000"/>
              </a:solidFill>
              <a:effectLst/>
              <a:latin typeface="+mn-lt"/>
              <a:ea typeface="+mn-ea"/>
              <a:cs typeface="+mn-cs"/>
            </a:rPr>
            <a:t>ある</a:t>
          </a:r>
          <a:r>
            <a:rPr kumimoji="1" lang="ja-JP" altLang="ja-JP" sz="1100" u="sng">
              <a:solidFill>
                <a:srgbClr val="FF0000"/>
              </a:solidFill>
              <a:effectLst/>
              <a:latin typeface="+mn-lt"/>
              <a:ea typeface="+mn-ea"/>
              <a:cs typeface="+mn-cs"/>
            </a:rPr>
            <a:t>場合は</a:t>
          </a:r>
          <a:r>
            <a:rPr kumimoji="1" lang="ja-JP" altLang="en-US" sz="1100" u="sng">
              <a:solidFill>
                <a:srgbClr val="FF0000"/>
              </a:solidFill>
              <a:effectLst/>
              <a:latin typeface="+mn-lt"/>
              <a:ea typeface="+mn-ea"/>
              <a:cs typeface="+mn-cs"/>
            </a:rPr>
            <a:t>、必ず入力してください。</a:t>
          </a:r>
          <a:r>
            <a:rPr kumimoji="1" lang="en-US" altLang="ja-JP" sz="1100" u="sng">
              <a:solidFill>
                <a:srgbClr val="FF0000"/>
              </a:solidFill>
              <a:effectLst/>
              <a:latin typeface="+mn-lt"/>
              <a:ea typeface="+mn-ea"/>
              <a:cs typeface="+mn-cs"/>
            </a:rPr>
            <a:t>2024</a:t>
          </a:r>
          <a:r>
            <a:rPr kumimoji="1" lang="ja-JP" altLang="ja-JP" sz="1100" u="sng">
              <a:solidFill>
                <a:srgbClr val="FF0000"/>
              </a:solidFill>
              <a:effectLst/>
              <a:latin typeface="+mn-lt"/>
              <a:ea typeface="+mn-ea"/>
              <a:cs typeface="+mn-cs"/>
            </a:rPr>
            <a:t>年度内の支払可能額</a:t>
          </a:r>
          <a:r>
            <a:rPr kumimoji="1" lang="ja-JP" altLang="en-US" sz="1100" u="sng">
              <a:solidFill>
                <a:srgbClr val="FF0000"/>
              </a:solidFill>
              <a:effectLst/>
              <a:latin typeface="+mn-lt"/>
              <a:ea typeface="+mn-ea"/>
              <a:cs typeface="+mn-cs"/>
            </a:rPr>
            <a:t>の算出に使用します。</a:t>
          </a:r>
          <a:endParaRPr kumimoji="1" lang="en-US" altLang="ja-JP" sz="1100" u="sng">
            <a:solidFill>
              <a:srgbClr val="FF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u="none">
              <a:solidFill>
                <a:sysClr val="windowText" lastClr="000000"/>
              </a:solidFill>
              <a:effectLst/>
              <a:latin typeface="+mn-lt"/>
              <a:ea typeface="+mn-ea"/>
              <a:cs typeface="+mn-cs"/>
            </a:rPr>
            <a:t>※2024</a:t>
          </a:r>
          <a:r>
            <a:rPr kumimoji="1" lang="ja-JP" altLang="en-US" sz="1100" u="none">
              <a:solidFill>
                <a:sysClr val="windowText" lastClr="000000"/>
              </a:solidFill>
              <a:effectLst/>
              <a:latin typeface="+mn-lt"/>
              <a:ea typeface="+mn-ea"/>
              <a:cs typeface="+mn-cs"/>
            </a:rPr>
            <a:t>年４月以降に送金する継続通知に記載の</a:t>
          </a:r>
          <a:r>
            <a:rPr kumimoji="1" lang="en-US" altLang="ja-JP" sz="1100" u="none">
              <a:solidFill>
                <a:sysClr val="windowText" lastClr="000000"/>
              </a:solidFill>
              <a:effectLst/>
              <a:latin typeface="+mn-lt"/>
              <a:ea typeface="+mn-ea"/>
              <a:cs typeface="+mn-cs"/>
            </a:rPr>
            <a:t>2023-2024</a:t>
          </a:r>
          <a:r>
            <a:rPr kumimoji="1" lang="ja-JP" altLang="en-US" sz="1100" u="none">
              <a:solidFill>
                <a:sysClr val="windowText" lastClr="000000"/>
              </a:solidFill>
              <a:effectLst/>
              <a:latin typeface="+mn-lt"/>
              <a:ea typeface="+mn-ea"/>
              <a:cs typeface="+mn-cs"/>
            </a:rPr>
            <a:t>学年授業料の</a:t>
          </a:r>
          <a:r>
            <a:rPr kumimoji="1" lang="en-US" altLang="ja-JP" sz="1100" u="none">
              <a:solidFill>
                <a:sysClr val="windowText" lastClr="000000"/>
              </a:solidFill>
              <a:effectLst/>
              <a:latin typeface="+mn-lt"/>
              <a:ea typeface="+mn-ea"/>
              <a:cs typeface="+mn-cs"/>
            </a:rPr>
            <a:t>2024</a:t>
          </a:r>
          <a:r>
            <a:rPr kumimoji="1" lang="ja-JP" altLang="en-US" sz="1100" u="none">
              <a:solidFill>
                <a:sysClr val="windowText" lastClr="000000"/>
              </a:solidFill>
              <a:effectLst/>
              <a:latin typeface="+mn-lt"/>
              <a:ea typeface="+mn-ea"/>
              <a:cs typeface="+mn-cs"/>
            </a:rPr>
            <a:t>年度支給額を、振込を確認後、必ず記入してください。</a:t>
          </a:r>
          <a:endParaRPr kumimoji="1" lang="en-US" altLang="ja-JP" sz="1100" u="none">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u="none">
              <a:solidFill>
                <a:sysClr val="windowText" lastClr="000000"/>
              </a:solidFill>
              <a:effectLst/>
              <a:latin typeface="+mn-lt"/>
              <a:ea typeface="+mn-ea"/>
              <a:cs typeface="+mn-cs"/>
            </a:rPr>
            <a:t>※2024-2025</a:t>
          </a:r>
          <a:r>
            <a:rPr kumimoji="1" lang="ja-JP" altLang="en-US" sz="1100" u="none">
              <a:solidFill>
                <a:sysClr val="windowText" lastClr="000000"/>
              </a:solidFill>
              <a:effectLst/>
              <a:latin typeface="+mn-lt"/>
              <a:ea typeface="+mn-ea"/>
              <a:cs typeface="+mn-cs"/>
            </a:rPr>
            <a:t>学年（新学年）の</a:t>
          </a:r>
          <a:r>
            <a:rPr kumimoji="1" lang="en-US" altLang="ja-JP" sz="1100" u="none">
              <a:solidFill>
                <a:sysClr val="windowText" lastClr="000000"/>
              </a:solidFill>
              <a:effectLst/>
              <a:latin typeface="+mn-lt"/>
              <a:ea typeface="+mn-ea"/>
              <a:cs typeface="+mn-cs"/>
            </a:rPr>
            <a:t>2024</a:t>
          </a:r>
          <a:r>
            <a:rPr kumimoji="1" lang="ja-JP" altLang="en-US" sz="1100" u="none">
              <a:solidFill>
                <a:sysClr val="windowText" lastClr="000000"/>
              </a:solidFill>
              <a:effectLst/>
              <a:latin typeface="+mn-lt"/>
              <a:ea typeface="+mn-ea"/>
              <a:cs typeface="+mn-cs"/>
            </a:rPr>
            <a:t>年</a:t>
          </a:r>
          <a:r>
            <a:rPr kumimoji="1" lang="ja-JP" altLang="ja-JP" sz="1100" u="none">
              <a:solidFill>
                <a:sysClr val="windowText" lastClr="000000"/>
              </a:solidFill>
              <a:effectLst/>
              <a:latin typeface="+mn-lt"/>
              <a:ea typeface="+mn-ea"/>
              <a:cs typeface="+mn-cs"/>
            </a:rPr>
            <a:t>度支給</a:t>
          </a:r>
          <a:r>
            <a:rPr kumimoji="1" lang="ja-JP" altLang="en-US" sz="1100" u="none">
              <a:solidFill>
                <a:sysClr val="windowText" lastClr="000000"/>
              </a:solidFill>
              <a:effectLst/>
              <a:latin typeface="+mn-lt"/>
              <a:ea typeface="+mn-ea"/>
              <a:cs typeface="+mn-cs"/>
            </a:rPr>
            <a:t>額</a:t>
          </a:r>
          <a:r>
            <a:rPr kumimoji="1" lang="ja-JP" altLang="ja-JP" sz="1100" u="none">
              <a:solidFill>
                <a:sysClr val="windowText" lastClr="000000"/>
              </a:solidFill>
              <a:effectLst/>
              <a:latin typeface="+mn-lt"/>
              <a:ea typeface="+mn-ea"/>
              <a:cs typeface="+mn-cs"/>
            </a:rPr>
            <a:t>と分けて入力</a:t>
          </a:r>
          <a:r>
            <a:rPr kumimoji="1" lang="ja-JP" altLang="en-US" sz="1100" u="none">
              <a:solidFill>
                <a:sysClr val="windowText" lastClr="000000"/>
              </a:solidFill>
              <a:effectLst/>
              <a:latin typeface="+mn-lt"/>
              <a:ea typeface="+mn-ea"/>
              <a:cs typeface="+mn-cs"/>
            </a:rPr>
            <a:t>してください</a:t>
          </a:r>
          <a:r>
            <a:rPr kumimoji="1" lang="ja-JP" altLang="ja-JP" sz="1100" u="none">
              <a:solidFill>
                <a:sysClr val="windowText" lastClr="000000"/>
              </a:solidFill>
              <a:effectLst/>
              <a:latin typeface="+mn-lt"/>
              <a:ea typeface="+mn-ea"/>
              <a:cs typeface="+mn-cs"/>
            </a:rPr>
            <a:t>。</a:t>
          </a:r>
          <a:endParaRPr kumimoji="1" lang="en-US" altLang="ja-JP" sz="1100" u="none">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u="sng">
              <a:solidFill>
                <a:sysClr val="windowText" lastClr="000000"/>
              </a:solidFill>
              <a:effectLst/>
              <a:latin typeface="+mn-lt"/>
              <a:ea typeface="+mn-ea"/>
              <a:cs typeface="+mn-cs"/>
            </a:rPr>
            <a:t>※2023-2024</a:t>
          </a:r>
          <a:r>
            <a:rPr kumimoji="1" lang="ja-JP" altLang="en-US" sz="1100" u="sng">
              <a:solidFill>
                <a:sysClr val="windowText" lastClr="000000"/>
              </a:solidFill>
              <a:effectLst/>
              <a:latin typeface="+mn-lt"/>
              <a:ea typeface="+mn-ea"/>
              <a:cs typeface="+mn-cs"/>
            </a:rPr>
            <a:t>学年授業料の追給・返納が発生する場合の申請、及び納付報告は、</a:t>
          </a:r>
          <a:r>
            <a:rPr kumimoji="1" lang="en-US" altLang="ja-JP" sz="1100" u="sng">
              <a:solidFill>
                <a:sysClr val="windowText" lastClr="000000"/>
              </a:solidFill>
              <a:effectLst/>
              <a:latin typeface="+mn-lt"/>
              <a:ea typeface="+mn-ea"/>
              <a:cs typeface="+mn-cs"/>
            </a:rPr>
            <a:t>2023</a:t>
          </a:r>
          <a:r>
            <a:rPr kumimoji="1" lang="ja-JP" altLang="en-US" sz="1100" u="sng">
              <a:solidFill>
                <a:sysClr val="windowText" lastClr="000000"/>
              </a:solidFill>
              <a:effectLst/>
              <a:latin typeface="+mn-lt"/>
              <a:ea typeface="+mn-ea"/>
              <a:cs typeface="+mn-cs"/>
            </a:rPr>
            <a:t>年度の様式で行ってください。本様式では行わないでください。</a:t>
          </a:r>
          <a:endParaRPr lang="ja-JP" altLang="ja-JP" u="sng">
            <a:solidFill>
              <a:sysClr val="windowText" lastClr="000000"/>
            </a:solidFill>
            <a:effectLst/>
          </a:endParaRPr>
        </a:p>
        <a:p>
          <a:pPr algn="l"/>
          <a:endParaRPr kumimoji="1" lang="en-US" altLang="ja-JP" sz="1100"/>
        </a:p>
        <a:p>
          <a:pPr marL="0" marR="0" indent="0" algn="l" defTabSz="914400" eaLnBrk="1" fontAlgn="auto" latinLnBrk="0" hangingPunct="1">
            <a:lnSpc>
              <a:spcPct val="100000"/>
            </a:lnSpc>
            <a:spcBef>
              <a:spcPts val="0"/>
            </a:spcBef>
            <a:spcAft>
              <a:spcPts val="0"/>
            </a:spcAft>
            <a:buClrTx/>
            <a:buSzTx/>
            <a:buFontTx/>
            <a:buNone/>
            <a:tabLst/>
            <a:defRPr/>
          </a:pPr>
          <a:r>
            <a:rPr kumimoji="1" lang="en-US" altLang="ja-JP" sz="1100">
              <a:solidFill>
                <a:schemeClr val="dk1"/>
              </a:solidFill>
              <a:effectLst/>
              <a:latin typeface="+mn-lt"/>
              <a:ea typeface="+mn-ea"/>
              <a:cs typeface="+mn-cs"/>
            </a:rPr>
            <a:t>【</a:t>
          </a:r>
          <a:r>
            <a:rPr kumimoji="1" lang="en-US" altLang="ja-JP" sz="1100">
              <a:solidFill>
                <a:sysClr val="windowText" lastClr="000000"/>
              </a:solidFill>
              <a:effectLst/>
              <a:latin typeface="+mn-lt"/>
              <a:ea typeface="+mn-ea"/>
              <a:cs typeface="+mn-cs"/>
            </a:rPr>
            <a:t>2024-2025</a:t>
          </a:r>
          <a:r>
            <a:rPr kumimoji="1" lang="ja-JP" altLang="ja-JP" sz="1100">
              <a:solidFill>
                <a:sysClr val="windowText" lastClr="000000"/>
              </a:solidFill>
              <a:effectLst/>
              <a:latin typeface="+mn-lt"/>
              <a:ea typeface="+mn-ea"/>
              <a:cs typeface="+mn-cs"/>
            </a:rPr>
            <a:t>学年（</a:t>
          </a:r>
          <a:r>
            <a:rPr kumimoji="1" lang="ja-JP" altLang="en-US" sz="1100">
              <a:solidFill>
                <a:sysClr val="windowText" lastClr="000000"/>
              </a:solidFill>
              <a:effectLst/>
              <a:latin typeface="+mn-lt"/>
              <a:ea typeface="+mn-ea"/>
              <a:cs typeface="+mn-cs"/>
            </a:rPr>
            <a:t>新</a:t>
          </a:r>
          <a:r>
            <a:rPr kumimoji="1" lang="ja-JP" altLang="ja-JP" sz="1100">
              <a:solidFill>
                <a:sysClr val="windowText" lastClr="000000"/>
              </a:solidFill>
              <a:effectLst/>
              <a:latin typeface="+mn-lt"/>
              <a:ea typeface="+mn-ea"/>
              <a:cs typeface="+mn-cs"/>
            </a:rPr>
            <a:t>学年）</a:t>
          </a:r>
          <a:r>
            <a:rPr kumimoji="1" lang="en-US" altLang="ja-JP" sz="1100">
              <a:solidFill>
                <a:sysClr val="windowText" lastClr="000000"/>
              </a:solidFill>
              <a:effectLst/>
              <a:latin typeface="+mn-lt"/>
              <a:ea typeface="+mn-ea"/>
              <a:cs typeface="+mn-cs"/>
            </a:rPr>
            <a:t>】</a:t>
          </a:r>
        </a:p>
        <a:p>
          <a:r>
            <a:rPr kumimoji="1" lang="en-US" altLang="ja-JP" sz="1100">
              <a:solidFill>
                <a:sysClr val="windowText" lastClr="000000"/>
              </a:solidFill>
              <a:effectLst/>
              <a:latin typeface="+mn-lt"/>
              <a:ea typeface="+mn-ea"/>
              <a:cs typeface="+mn-cs"/>
            </a:rPr>
            <a:t>2024</a:t>
          </a:r>
          <a:r>
            <a:rPr kumimoji="1" lang="ja-JP" altLang="ja-JP" sz="1100">
              <a:solidFill>
                <a:sysClr val="windowText" lastClr="000000"/>
              </a:solidFill>
              <a:effectLst/>
              <a:latin typeface="+mn-lt"/>
              <a:ea typeface="+mn-ea"/>
              <a:cs typeface="+mn-cs"/>
            </a:rPr>
            <a:t>年度内（</a:t>
          </a:r>
          <a:r>
            <a:rPr kumimoji="1" lang="en-US" altLang="ja-JP" sz="1100">
              <a:solidFill>
                <a:sysClr val="windowText" lastClr="000000"/>
              </a:solidFill>
              <a:effectLst/>
              <a:latin typeface="+mn-lt"/>
              <a:ea typeface="+mn-ea"/>
              <a:cs typeface="+mn-cs"/>
            </a:rPr>
            <a:t>2024</a:t>
          </a:r>
          <a:r>
            <a:rPr kumimoji="1" lang="ja-JP" altLang="ja-JP" sz="1100">
              <a:solidFill>
                <a:sysClr val="windowText" lastClr="000000"/>
              </a:solidFill>
              <a:effectLst/>
              <a:latin typeface="+mn-lt"/>
              <a:ea typeface="+mn-ea"/>
              <a:cs typeface="+mn-cs"/>
            </a:rPr>
            <a:t>年</a:t>
          </a:r>
          <a:r>
            <a:rPr kumimoji="1" lang="en-US" altLang="ja-JP" sz="1100">
              <a:solidFill>
                <a:sysClr val="windowText" lastClr="000000"/>
              </a:solidFill>
              <a:effectLst/>
              <a:latin typeface="+mn-lt"/>
              <a:ea typeface="+mn-ea"/>
              <a:cs typeface="+mn-cs"/>
            </a:rPr>
            <a:t>4</a:t>
          </a:r>
          <a:r>
            <a:rPr kumimoji="1" lang="ja-JP" altLang="ja-JP" sz="1100">
              <a:solidFill>
                <a:sysClr val="windowText" lastClr="000000"/>
              </a:solidFill>
              <a:effectLst/>
              <a:latin typeface="+mn-lt"/>
              <a:ea typeface="+mn-ea"/>
              <a:cs typeface="+mn-cs"/>
            </a:rPr>
            <a:t>月～</a:t>
          </a:r>
          <a:r>
            <a:rPr kumimoji="1" lang="en-US" altLang="ja-JP" sz="1100">
              <a:solidFill>
                <a:sysClr val="windowText" lastClr="000000"/>
              </a:solidFill>
              <a:effectLst/>
              <a:latin typeface="+mn-lt"/>
              <a:ea typeface="+mn-ea"/>
              <a:cs typeface="+mn-cs"/>
            </a:rPr>
            <a:t>2025</a:t>
          </a:r>
          <a:r>
            <a:rPr kumimoji="1" lang="ja-JP" altLang="ja-JP" sz="1100">
              <a:solidFill>
                <a:sysClr val="windowText" lastClr="000000"/>
              </a:solidFill>
              <a:effectLst/>
              <a:latin typeface="+mn-lt"/>
              <a:ea typeface="+mn-ea"/>
              <a:cs typeface="+mn-cs"/>
            </a:rPr>
            <a:t>年</a:t>
          </a:r>
          <a:r>
            <a:rPr kumimoji="1" lang="en-US" altLang="ja-JP" sz="1100">
              <a:solidFill>
                <a:sysClr val="windowText" lastClr="000000"/>
              </a:solidFill>
              <a:effectLst/>
              <a:latin typeface="+mn-lt"/>
              <a:ea typeface="+mn-ea"/>
              <a:cs typeface="+mn-cs"/>
            </a:rPr>
            <a:t>3</a:t>
          </a:r>
          <a:r>
            <a:rPr kumimoji="1" lang="ja-JP" altLang="ja-JP" sz="1100">
              <a:solidFill>
                <a:sysClr val="windowText" lastClr="000000"/>
              </a:solidFill>
              <a:effectLst/>
              <a:latin typeface="+mn-lt"/>
              <a:ea typeface="+mn-ea"/>
              <a:cs typeface="+mn-cs"/>
            </a:rPr>
            <a:t>月）に始まる学年を指します。</a:t>
          </a:r>
          <a:endParaRPr kumimoji="1" lang="en-US" altLang="ja-JP" sz="1100">
            <a:solidFill>
              <a:sysClr val="windowText" lastClr="000000"/>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kumimoji="1" lang="en-US" altLang="ja-JP" sz="1100" u="sng">
              <a:solidFill>
                <a:srgbClr val="FF0000"/>
              </a:solidFill>
              <a:effectLst/>
              <a:latin typeface="+mn-lt"/>
              <a:ea typeface="+mn-ea"/>
              <a:cs typeface="+mn-cs"/>
            </a:rPr>
            <a:t>2024-2025</a:t>
          </a:r>
          <a:r>
            <a:rPr kumimoji="1" lang="ja-JP" altLang="ja-JP" sz="1100" u="sng">
              <a:solidFill>
                <a:srgbClr val="FF0000"/>
              </a:solidFill>
              <a:effectLst/>
              <a:latin typeface="+mn-lt"/>
              <a:ea typeface="+mn-ea"/>
              <a:cs typeface="+mn-cs"/>
            </a:rPr>
            <a:t>学年（新学年）</a:t>
          </a:r>
          <a:r>
            <a:rPr kumimoji="1" lang="ja-JP" altLang="en-US" sz="1100" u="sng">
              <a:solidFill>
                <a:srgbClr val="FF0000"/>
              </a:solidFill>
              <a:effectLst/>
              <a:latin typeface="+mn-lt"/>
              <a:ea typeface="+mn-ea"/>
              <a:cs typeface="+mn-cs"/>
            </a:rPr>
            <a:t>の支給（追給を含む）や返納はこの欄に入力してください。</a:t>
          </a:r>
          <a:endParaRPr kumimoji="1" lang="en-US" altLang="ja-JP" sz="1100" u="sng">
            <a:solidFill>
              <a:srgbClr val="FF0000"/>
            </a:solidFill>
            <a:effectLst/>
            <a:latin typeface="+mn-lt"/>
            <a:ea typeface="+mn-ea"/>
            <a:cs typeface="+mn-cs"/>
          </a:endParaRPr>
        </a:p>
        <a:p>
          <a:pPr marL="0" marR="0" indent="0" algn="l" defTabSz="914400" eaLnBrk="1" fontAlgn="auto" latinLnBrk="0" hangingPunct="1">
            <a:lnSpc>
              <a:spcPct val="100000"/>
            </a:lnSpc>
            <a:spcBef>
              <a:spcPts val="0"/>
            </a:spcBef>
            <a:spcAft>
              <a:spcPts val="0"/>
            </a:spcAft>
            <a:buClrTx/>
            <a:buSzTx/>
            <a:buFontTx/>
            <a:buNone/>
            <a:tabLst/>
            <a:defRPr/>
          </a:pPr>
          <a:r>
            <a:rPr lang="ja-JP" altLang="en-US" u="none">
              <a:solidFill>
                <a:sysClr val="windowText" lastClr="000000"/>
              </a:solidFill>
              <a:effectLst/>
            </a:rPr>
            <a:t>本記入例の場合、今回の申請が承認され授業料が振り込まれた後、</a:t>
          </a:r>
          <a:r>
            <a:rPr lang="en-US" altLang="ja-JP" u="none">
              <a:solidFill>
                <a:sysClr val="windowText" lastClr="000000"/>
              </a:solidFill>
              <a:effectLst/>
            </a:rPr>
            <a:t>1</a:t>
          </a:r>
          <a:r>
            <a:rPr lang="ja-JP" altLang="en-US" u="none">
              <a:solidFill>
                <a:sysClr val="windowText" lastClr="000000"/>
              </a:solidFill>
              <a:effectLst/>
            </a:rPr>
            <a:t>回目の欄を入力してください。</a:t>
          </a:r>
          <a:endParaRPr kumimoji="1" lang="en-US" altLang="ja-JP" sz="1100"/>
        </a:p>
      </xdr:txBody>
    </xdr:sp>
    <xdr:clientData/>
  </xdr:twoCellAnchor>
  <xdr:twoCellAnchor>
    <xdr:from>
      <xdr:col>32</xdr:col>
      <xdr:colOff>656359</xdr:colOff>
      <xdr:row>46</xdr:row>
      <xdr:rowOff>54428</xdr:rowOff>
    </xdr:from>
    <xdr:to>
      <xdr:col>42</xdr:col>
      <xdr:colOff>278946</xdr:colOff>
      <xdr:row>56</xdr:row>
      <xdr:rowOff>66675</xdr:rowOff>
    </xdr:to>
    <xdr:sp macro="" textlink="">
      <xdr:nvSpPr>
        <xdr:cNvPr id="7" name="角丸四角形吹き出し 6">
          <a:extLst>
            <a:ext uri="{FF2B5EF4-FFF2-40B4-BE49-F238E27FC236}">
              <a16:creationId xmlns:a16="http://schemas.microsoft.com/office/drawing/2014/main" id="{00000000-0008-0000-0100-000007000000}"/>
            </a:ext>
          </a:extLst>
        </xdr:cNvPr>
        <xdr:cNvSpPr/>
      </xdr:nvSpPr>
      <xdr:spPr>
        <a:xfrm>
          <a:off x="8276359" y="7998278"/>
          <a:ext cx="6480587" cy="1964872"/>
        </a:xfrm>
        <a:prstGeom prst="wedgeRoundRectCallout">
          <a:avLst>
            <a:gd name="adj1" fmla="val -61952"/>
            <a:gd name="adj2" fmla="val -32434"/>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en-US" altLang="ja-JP" sz="1100"/>
            <a:t>【</a:t>
          </a:r>
          <a:r>
            <a:rPr kumimoji="1" lang="ja-JP" altLang="en-US" sz="1100"/>
            <a:t>振込月</a:t>
          </a:r>
          <a:r>
            <a:rPr kumimoji="1" lang="en-US" altLang="ja-JP" sz="1100"/>
            <a:t>/</a:t>
          </a:r>
          <a:r>
            <a:rPr kumimoji="1" lang="ja-JP" altLang="en-US" sz="1100"/>
            <a:t>返納月</a:t>
          </a:r>
          <a:r>
            <a:rPr kumimoji="1" lang="en-US" altLang="ja-JP" sz="1100"/>
            <a:t>】</a:t>
          </a:r>
        </a:p>
        <a:p>
          <a:pPr algn="l"/>
          <a:r>
            <a:rPr kumimoji="1" lang="ja-JP" altLang="en-US" sz="1100"/>
            <a:t>大学取りまとめ応募の場合は、取りまとめ大学が派遣学生に授業料を振り込んだ月</a:t>
          </a:r>
          <a:r>
            <a:rPr kumimoji="1" lang="en-US" altLang="ja-JP" sz="1100"/>
            <a:t>/</a:t>
          </a:r>
          <a:r>
            <a:rPr kumimoji="1" lang="ja-JP" altLang="en-US" sz="1100"/>
            <a:t>派遣学生が取りまとめ大学に返納分の授業料を振り込んだ月を記載してください。</a:t>
          </a:r>
          <a:endParaRPr kumimoji="1" lang="en-US" altLang="ja-JP" sz="1100"/>
        </a:p>
        <a:p>
          <a:pPr algn="l"/>
          <a:endParaRPr kumimoji="1" lang="en-US" altLang="ja-JP" sz="1100"/>
        </a:p>
        <a:p>
          <a:r>
            <a:rPr kumimoji="1" lang="en-US" altLang="ja-JP"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支給申請年度</a:t>
          </a:r>
          <a:r>
            <a:rPr kumimoji="1" lang="en-US" altLang="ja-JP" sz="1100">
              <a:solidFill>
                <a:schemeClr val="dk1"/>
              </a:solidFill>
              <a:effectLst/>
              <a:latin typeface="+mn-lt"/>
              <a:ea typeface="+mn-ea"/>
              <a:cs typeface="+mn-cs"/>
            </a:rPr>
            <a:t>】</a:t>
          </a:r>
          <a:endParaRPr lang="ja-JP" altLang="ja-JP">
            <a:effectLst/>
          </a:endParaRPr>
        </a:p>
        <a:p>
          <a:r>
            <a:rPr kumimoji="1" lang="ja-JP" altLang="ja-JP" sz="1100">
              <a:solidFill>
                <a:schemeClr val="dk1"/>
              </a:solidFill>
              <a:effectLst/>
              <a:latin typeface="+mn-lt"/>
              <a:ea typeface="+mn-ea"/>
              <a:cs typeface="+mn-cs"/>
            </a:rPr>
            <a:t>プルダウンから選択してください。万が一、</a:t>
          </a:r>
          <a:r>
            <a:rPr kumimoji="1" lang="en-US" altLang="ja-JP" sz="1100">
              <a:solidFill>
                <a:sysClr val="windowText" lastClr="000000"/>
              </a:solidFill>
              <a:effectLst/>
              <a:latin typeface="+mn-lt"/>
              <a:ea typeface="+mn-ea"/>
              <a:cs typeface="+mn-cs"/>
            </a:rPr>
            <a:t>2023</a:t>
          </a:r>
          <a:r>
            <a:rPr kumimoji="1" lang="ja-JP" altLang="ja-JP" sz="1100">
              <a:solidFill>
                <a:sysClr val="windowText" lastClr="000000"/>
              </a:solidFill>
              <a:effectLst/>
              <a:latin typeface="+mn-lt"/>
              <a:ea typeface="+mn-ea"/>
              <a:cs typeface="+mn-cs"/>
            </a:rPr>
            <a:t>年度内に支給された</a:t>
          </a:r>
          <a:r>
            <a:rPr kumimoji="1" lang="en-US" altLang="ja-JP" sz="1100">
              <a:solidFill>
                <a:sysClr val="windowText" lastClr="000000"/>
              </a:solidFill>
              <a:effectLst/>
              <a:latin typeface="+mn-lt"/>
              <a:ea typeface="+mn-ea"/>
              <a:cs typeface="+mn-cs"/>
            </a:rPr>
            <a:t>2023-2024</a:t>
          </a:r>
          <a:r>
            <a:rPr kumimoji="1" lang="ja-JP" altLang="ja-JP" sz="1100">
              <a:solidFill>
                <a:sysClr val="windowText" lastClr="000000"/>
              </a:solidFill>
              <a:effectLst/>
              <a:latin typeface="+mn-lt"/>
              <a:ea typeface="+mn-ea"/>
              <a:cs typeface="+mn-cs"/>
            </a:rPr>
            <a:t>学年分の授業料の返納が</a:t>
          </a:r>
          <a:r>
            <a:rPr kumimoji="1" lang="en-US" altLang="ja-JP" sz="1100">
              <a:solidFill>
                <a:sysClr val="windowText" lastClr="000000"/>
              </a:solidFill>
              <a:effectLst/>
              <a:latin typeface="+mn-lt"/>
              <a:ea typeface="+mn-ea"/>
              <a:cs typeface="+mn-cs"/>
            </a:rPr>
            <a:t>2024</a:t>
          </a:r>
          <a:r>
            <a:rPr kumimoji="1" lang="ja-JP" altLang="ja-JP" sz="1100">
              <a:solidFill>
                <a:sysClr val="windowText" lastClr="000000"/>
              </a:solidFill>
              <a:effectLst/>
              <a:latin typeface="+mn-lt"/>
              <a:ea typeface="+mn-ea"/>
              <a:cs typeface="+mn-cs"/>
            </a:rPr>
            <a:t>年度に発生する場合は、「</a:t>
          </a:r>
          <a:r>
            <a:rPr kumimoji="1" lang="en-US" altLang="ja-JP" sz="1100">
              <a:solidFill>
                <a:sysClr val="windowText" lastClr="000000"/>
              </a:solidFill>
              <a:effectLst/>
              <a:latin typeface="+mn-lt"/>
              <a:ea typeface="+mn-ea"/>
              <a:cs typeface="+mn-cs"/>
            </a:rPr>
            <a:t>2023-2024</a:t>
          </a:r>
          <a:r>
            <a:rPr kumimoji="1" lang="ja-JP" altLang="ja-JP" sz="1100">
              <a:solidFill>
                <a:sysClr val="windowText" lastClr="000000"/>
              </a:solidFill>
              <a:effectLst/>
              <a:latin typeface="+mn-lt"/>
              <a:ea typeface="+mn-ea"/>
              <a:cs typeface="+mn-cs"/>
            </a:rPr>
            <a:t>学年（旧学年）」欄で「</a:t>
          </a:r>
          <a:r>
            <a:rPr kumimoji="1" lang="en-US" altLang="ja-JP" sz="1100">
              <a:solidFill>
                <a:sysClr val="windowText" lastClr="000000"/>
              </a:solidFill>
              <a:effectLst/>
              <a:latin typeface="+mn-lt"/>
              <a:ea typeface="+mn-ea"/>
              <a:cs typeface="+mn-cs"/>
            </a:rPr>
            <a:t>2023</a:t>
          </a:r>
          <a:r>
            <a:rPr kumimoji="1" lang="ja-JP" altLang="ja-JP" sz="1100">
              <a:solidFill>
                <a:sysClr val="windowText" lastClr="000000"/>
              </a:solidFill>
              <a:effectLst/>
              <a:latin typeface="+mn-lt"/>
              <a:ea typeface="+mn-ea"/>
              <a:cs typeface="+mn-cs"/>
            </a:rPr>
            <a:t>年度分」を選択してください</a:t>
          </a:r>
          <a:r>
            <a:rPr kumimoji="1" lang="ja-JP" altLang="ja-JP" sz="1100">
              <a:solidFill>
                <a:schemeClr val="dk1"/>
              </a:solidFill>
              <a:effectLst/>
              <a:latin typeface="+mn-lt"/>
              <a:ea typeface="+mn-ea"/>
              <a:cs typeface="+mn-cs"/>
            </a:rPr>
            <a:t>。</a:t>
          </a:r>
          <a:endParaRPr lang="ja-JP" altLang="ja-JP">
            <a:effectLst/>
          </a:endParaRPr>
        </a:p>
      </xdr:txBody>
    </xdr:sp>
    <xdr:clientData/>
  </xdr:twoCellAnchor>
  <xdr:twoCellAnchor>
    <xdr:from>
      <xdr:col>32</xdr:col>
      <xdr:colOff>646835</xdr:colOff>
      <xdr:row>60</xdr:row>
      <xdr:rowOff>157599</xdr:rowOff>
    </xdr:from>
    <xdr:to>
      <xdr:col>40</xdr:col>
      <xdr:colOff>542924</xdr:colOff>
      <xdr:row>64</xdr:row>
      <xdr:rowOff>38100</xdr:rowOff>
    </xdr:to>
    <xdr:sp macro="" textlink="">
      <xdr:nvSpPr>
        <xdr:cNvPr id="13" name="角丸四角形吹き出し 12">
          <a:extLst>
            <a:ext uri="{FF2B5EF4-FFF2-40B4-BE49-F238E27FC236}">
              <a16:creationId xmlns:a16="http://schemas.microsoft.com/office/drawing/2014/main" id="{00000000-0008-0000-0100-00000D000000}"/>
            </a:ext>
          </a:extLst>
        </xdr:cNvPr>
        <xdr:cNvSpPr/>
      </xdr:nvSpPr>
      <xdr:spPr>
        <a:xfrm>
          <a:off x="8266835" y="10854174"/>
          <a:ext cx="5382489" cy="766326"/>
        </a:xfrm>
        <a:prstGeom prst="wedgeRoundRectCallout">
          <a:avLst>
            <a:gd name="adj1" fmla="val -63450"/>
            <a:gd name="adj2" fmla="val 31549"/>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en-US" altLang="ja-JP" sz="1100">
              <a:solidFill>
                <a:sysClr val="windowText" lastClr="000000"/>
              </a:solidFill>
            </a:rPr>
            <a:t>2024-2025</a:t>
          </a:r>
          <a:r>
            <a:rPr kumimoji="1" lang="ja-JP" altLang="en-US" sz="1100">
              <a:solidFill>
                <a:sysClr val="windowText" lastClr="000000"/>
              </a:solidFill>
            </a:rPr>
            <a:t>学年で支援終了かどうかを、プルダウンから必ず選択してください。</a:t>
          </a:r>
          <a:endParaRPr kumimoji="1" lang="en-US" altLang="ja-JP" sz="1100">
            <a:solidFill>
              <a:sysClr val="windowText" lastClr="000000"/>
            </a:solidFill>
          </a:endParaRPr>
        </a:p>
      </xdr:txBody>
    </xdr:sp>
    <xdr:clientData/>
  </xdr:twoCellAnchor>
  <xdr:twoCellAnchor>
    <xdr:from>
      <xdr:col>32</xdr:col>
      <xdr:colOff>456334</xdr:colOff>
      <xdr:row>76</xdr:row>
      <xdr:rowOff>95250</xdr:rowOff>
    </xdr:from>
    <xdr:to>
      <xdr:col>40</xdr:col>
      <xdr:colOff>381000</xdr:colOff>
      <xdr:row>81</xdr:row>
      <xdr:rowOff>28575</xdr:rowOff>
    </xdr:to>
    <xdr:sp macro="" textlink="">
      <xdr:nvSpPr>
        <xdr:cNvPr id="14" name="角丸四角形吹き出し 13">
          <a:extLst>
            <a:ext uri="{FF2B5EF4-FFF2-40B4-BE49-F238E27FC236}">
              <a16:creationId xmlns:a16="http://schemas.microsoft.com/office/drawing/2014/main" id="{00000000-0008-0000-0100-00000E000000}"/>
            </a:ext>
          </a:extLst>
        </xdr:cNvPr>
        <xdr:cNvSpPr/>
      </xdr:nvSpPr>
      <xdr:spPr>
        <a:xfrm>
          <a:off x="8076334" y="14744700"/>
          <a:ext cx="5411066" cy="933450"/>
        </a:xfrm>
        <a:prstGeom prst="wedgeRoundRectCallout">
          <a:avLst>
            <a:gd name="adj1" fmla="val -61777"/>
            <a:gd name="adj2" fmla="val 59131"/>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100"/>
            <a:t>「概算</a:t>
          </a:r>
          <a:r>
            <a:rPr kumimoji="1" lang="en-US" altLang="ja-JP" sz="1100"/>
            <a:t>/</a:t>
          </a:r>
          <a:r>
            <a:rPr kumimoji="1" lang="ja-JP" altLang="en-US" sz="1100"/>
            <a:t>確定」について、「概算」で申請した学期等の授業料が確定した場合、「確定」に更新してください。「現地額」が概算申請額から変わる際は、確定した額に更新してください。</a:t>
          </a:r>
          <a:endParaRPr kumimoji="1" lang="en-US" altLang="ja-JP" sz="1100"/>
        </a:p>
      </xdr:txBody>
    </xdr:sp>
    <xdr:clientData/>
  </xdr:twoCellAnchor>
  <xdr:twoCellAnchor>
    <xdr:from>
      <xdr:col>32</xdr:col>
      <xdr:colOff>425378</xdr:colOff>
      <xdr:row>81</xdr:row>
      <xdr:rowOff>161925</xdr:rowOff>
    </xdr:from>
    <xdr:to>
      <xdr:col>40</xdr:col>
      <xdr:colOff>419100</xdr:colOff>
      <xdr:row>94</xdr:row>
      <xdr:rowOff>47625</xdr:rowOff>
    </xdr:to>
    <xdr:sp macro="" textlink="">
      <xdr:nvSpPr>
        <xdr:cNvPr id="15" name="角丸四角形吹き出し 14">
          <a:extLst>
            <a:ext uri="{FF2B5EF4-FFF2-40B4-BE49-F238E27FC236}">
              <a16:creationId xmlns:a16="http://schemas.microsoft.com/office/drawing/2014/main" id="{00000000-0008-0000-0100-00000F000000}"/>
            </a:ext>
          </a:extLst>
        </xdr:cNvPr>
        <xdr:cNvSpPr/>
      </xdr:nvSpPr>
      <xdr:spPr>
        <a:xfrm>
          <a:off x="8045378" y="15811500"/>
          <a:ext cx="5480122" cy="2190750"/>
        </a:xfrm>
        <a:prstGeom prst="wedgeRoundRectCallout">
          <a:avLst>
            <a:gd name="adj1" fmla="val -62019"/>
            <a:gd name="adj2" fmla="val 7330"/>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100"/>
            <a:t>「機構に申請する授業料の積算内訳」に</a:t>
          </a:r>
          <a:r>
            <a:rPr kumimoji="1" lang="ja-JP" altLang="en-US" sz="1100">
              <a:solidFill>
                <a:sysClr val="windowText" lastClr="000000"/>
              </a:solidFill>
            </a:rPr>
            <a:t>おいて、全ての学期等の授業料が「確定」でない場合は、概算申請となります。「①授業料概算申請」に</a:t>
          </a:r>
          <a:r>
            <a:rPr kumimoji="1" lang="en-US" altLang="ja-JP" sz="1100">
              <a:solidFill>
                <a:sysClr val="windowText" lastClr="000000"/>
              </a:solidFill>
            </a:rPr>
            <a:t>2024-2025</a:t>
          </a:r>
          <a:r>
            <a:rPr kumimoji="1" lang="ja-JP" altLang="en-US" sz="1100">
              <a:solidFill>
                <a:sysClr val="windowText" lastClr="000000"/>
              </a:solidFill>
            </a:rPr>
            <a:t>学年の授業料</a:t>
          </a:r>
          <a:r>
            <a:rPr kumimoji="1" lang="ja-JP" altLang="en-US" sz="1100"/>
            <a:t>を入力し、申請してください。</a:t>
          </a:r>
          <a:endParaRPr kumimoji="1" lang="en-US" altLang="ja-JP" sz="1100"/>
        </a:p>
        <a:p>
          <a:pPr algn="l"/>
          <a:r>
            <a:rPr kumimoji="1" lang="ja-JP" altLang="en-US" sz="1100"/>
            <a:t>授業料が確定した後、②で確定申請をしてください。①で申請した額から変更がない場合も、必ず申請してください。</a:t>
          </a:r>
          <a:endParaRPr kumimoji="1" lang="en-US" altLang="ja-JP" sz="1100"/>
        </a:p>
        <a:p>
          <a:pPr algn="l"/>
          <a:endParaRPr kumimoji="1" lang="en-US" altLang="ja-JP" sz="1100"/>
        </a:p>
        <a:p>
          <a:pPr algn="l"/>
          <a:r>
            <a:rPr kumimoji="1" lang="ja-JP" altLang="en-US" sz="1100">
              <a:solidFill>
                <a:sysClr val="windowText" lastClr="000000"/>
              </a:solidFill>
            </a:rPr>
            <a:t>本記入例の場合、</a:t>
          </a:r>
          <a:r>
            <a:rPr kumimoji="1" lang="en-US" altLang="ja-JP" sz="1100">
              <a:solidFill>
                <a:sysClr val="windowText" lastClr="000000"/>
              </a:solidFill>
            </a:rPr>
            <a:t>2024-2025</a:t>
          </a:r>
          <a:r>
            <a:rPr kumimoji="1" lang="ja-JP" altLang="en-US" sz="1100">
              <a:solidFill>
                <a:sysClr val="windowText" lastClr="000000"/>
              </a:solidFill>
            </a:rPr>
            <a:t>学年のうち、</a:t>
          </a:r>
          <a:r>
            <a:rPr kumimoji="1" lang="en-US" altLang="ja-JP" sz="1100">
              <a:solidFill>
                <a:sysClr val="windowText" lastClr="000000"/>
              </a:solidFill>
            </a:rPr>
            <a:t>2025 Spring</a:t>
          </a:r>
          <a:r>
            <a:rPr kumimoji="1" lang="ja-JP" altLang="en-US" sz="1100">
              <a:solidFill>
                <a:sysClr val="windowText" lastClr="000000"/>
              </a:solidFill>
            </a:rPr>
            <a:t>及び</a:t>
          </a:r>
          <a:r>
            <a:rPr kumimoji="1" lang="en-US" altLang="ja-JP" sz="1100">
              <a:solidFill>
                <a:sysClr val="windowText" lastClr="000000"/>
              </a:solidFill>
            </a:rPr>
            <a:t>2025  Summer</a:t>
          </a:r>
          <a:r>
            <a:rPr kumimoji="1" lang="ja-JP" altLang="en-US" sz="1100">
              <a:solidFill>
                <a:sysClr val="windowText" lastClr="000000"/>
              </a:solidFill>
            </a:rPr>
            <a:t>の授業料が未確定のため、概算申請になります。</a:t>
          </a:r>
          <a:endParaRPr kumimoji="1" lang="en-US" altLang="ja-JP" sz="1100">
            <a:solidFill>
              <a:sysClr val="windowText" lastClr="000000"/>
            </a:solidFill>
          </a:endParaRPr>
        </a:p>
      </xdr:txBody>
    </xdr:sp>
    <xdr:clientData/>
  </xdr:twoCellAnchor>
  <xdr:twoCellAnchor>
    <xdr:from>
      <xdr:col>32</xdr:col>
      <xdr:colOff>465861</xdr:colOff>
      <xdr:row>95</xdr:row>
      <xdr:rowOff>100449</xdr:rowOff>
    </xdr:from>
    <xdr:to>
      <xdr:col>40</xdr:col>
      <xdr:colOff>476250</xdr:colOff>
      <xdr:row>102</xdr:row>
      <xdr:rowOff>28575</xdr:rowOff>
    </xdr:to>
    <xdr:sp macro="" textlink="">
      <xdr:nvSpPr>
        <xdr:cNvPr id="16" name="角丸四角形吹き出し 15">
          <a:extLst>
            <a:ext uri="{FF2B5EF4-FFF2-40B4-BE49-F238E27FC236}">
              <a16:creationId xmlns:a16="http://schemas.microsoft.com/office/drawing/2014/main" id="{00000000-0008-0000-0100-000010000000}"/>
            </a:ext>
          </a:extLst>
        </xdr:cNvPr>
        <xdr:cNvSpPr/>
      </xdr:nvSpPr>
      <xdr:spPr>
        <a:xfrm>
          <a:off x="8085861" y="18236049"/>
          <a:ext cx="5496789" cy="1147326"/>
        </a:xfrm>
        <a:prstGeom prst="wedgeRoundRectCallout">
          <a:avLst>
            <a:gd name="adj1" fmla="val -61294"/>
            <a:gd name="adj2" fmla="val -54092"/>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100"/>
            <a:t>「機構に申請する</a:t>
          </a:r>
          <a:r>
            <a:rPr kumimoji="1" lang="ja-JP" altLang="en-US" sz="1100">
              <a:solidFill>
                <a:sysClr val="windowText" lastClr="000000"/>
              </a:solidFill>
            </a:rPr>
            <a:t>授業料の積算内訳」において、全ての学期等の授業料が「確定」の場合は、確定申請となります。「①授業料概算申請」ではなく、「②授業料確定申請」に</a:t>
          </a:r>
          <a:r>
            <a:rPr kumimoji="1" lang="en-US" altLang="ja-JP" sz="1100">
              <a:solidFill>
                <a:sysClr val="windowText" lastClr="000000"/>
              </a:solidFill>
            </a:rPr>
            <a:t>2024-2025</a:t>
          </a:r>
          <a:r>
            <a:rPr kumimoji="1" lang="ja-JP" altLang="en-US" sz="1100">
              <a:solidFill>
                <a:sysClr val="windowText" lastClr="000000"/>
              </a:solidFill>
            </a:rPr>
            <a:t>学年の授業料を入力し、申請してください。</a:t>
          </a:r>
          <a:endParaRPr kumimoji="1" lang="en-US" altLang="ja-JP" sz="1100">
            <a:solidFill>
              <a:sysClr val="windowText" lastClr="000000"/>
            </a:solidFill>
          </a:endParaRPr>
        </a:p>
      </xdr:txBody>
    </xdr:sp>
    <xdr:clientData/>
  </xdr:twoCellAnchor>
  <xdr:twoCellAnchor>
    <xdr:from>
      <xdr:col>32</xdr:col>
      <xdr:colOff>533400</xdr:colOff>
      <xdr:row>70</xdr:row>
      <xdr:rowOff>19050</xdr:rowOff>
    </xdr:from>
    <xdr:to>
      <xdr:col>40</xdr:col>
      <xdr:colOff>371475</xdr:colOff>
      <xdr:row>74</xdr:row>
      <xdr:rowOff>9524</xdr:rowOff>
    </xdr:to>
    <xdr:sp macro="" textlink="">
      <xdr:nvSpPr>
        <xdr:cNvPr id="17" name="角丸四角形吹き出し 16">
          <a:extLst>
            <a:ext uri="{FF2B5EF4-FFF2-40B4-BE49-F238E27FC236}">
              <a16:creationId xmlns:a16="http://schemas.microsoft.com/office/drawing/2014/main" id="{00000000-0008-0000-0100-000011000000}"/>
            </a:ext>
          </a:extLst>
        </xdr:cNvPr>
        <xdr:cNvSpPr/>
      </xdr:nvSpPr>
      <xdr:spPr>
        <a:xfrm>
          <a:off x="8153400" y="13154025"/>
          <a:ext cx="5324475" cy="819149"/>
        </a:xfrm>
        <a:prstGeom prst="wedgeRoundRectCallout">
          <a:avLst>
            <a:gd name="adj1" fmla="val -63859"/>
            <a:gd name="adj2" fmla="val 25581"/>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100"/>
            <a:t>授業料の免除または減額が無い場合は、「免除等無し」を選択してください。</a:t>
          </a:r>
          <a:endParaRPr kumimoji="1" lang="en-US" altLang="ja-JP" sz="1100"/>
        </a:p>
        <a:p>
          <a:pPr algn="l"/>
          <a:r>
            <a:rPr kumimoji="1" lang="ja-JP" altLang="en-US" sz="1100"/>
            <a:t>ある場合は、詳細を記入してください。</a:t>
          </a:r>
          <a:endParaRPr kumimoji="1" lang="en-US" altLang="ja-JP" sz="1100"/>
        </a:p>
      </xdr:txBody>
    </xdr:sp>
    <xdr:clientData/>
  </xdr:twoCellAnchor>
  <xdr:twoCellAnchor>
    <xdr:from>
      <xdr:col>32</xdr:col>
      <xdr:colOff>323849</xdr:colOff>
      <xdr:row>111</xdr:row>
      <xdr:rowOff>85725</xdr:rowOff>
    </xdr:from>
    <xdr:to>
      <xdr:col>39</xdr:col>
      <xdr:colOff>219074</xdr:colOff>
      <xdr:row>115</xdr:row>
      <xdr:rowOff>161926</xdr:rowOff>
    </xdr:to>
    <xdr:sp macro="" textlink="">
      <xdr:nvSpPr>
        <xdr:cNvPr id="19" name="角丸四角形吹き出し 18">
          <a:extLst>
            <a:ext uri="{FF2B5EF4-FFF2-40B4-BE49-F238E27FC236}">
              <a16:creationId xmlns:a16="http://schemas.microsoft.com/office/drawing/2014/main" id="{00000000-0008-0000-0100-000013000000}"/>
            </a:ext>
          </a:extLst>
        </xdr:cNvPr>
        <xdr:cNvSpPr/>
      </xdr:nvSpPr>
      <xdr:spPr>
        <a:xfrm>
          <a:off x="7943849" y="21078825"/>
          <a:ext cx="4695825" cy="962026"/>
        </a:xfrm>
        <a:prstGeom prst="wedgeRoundRectCallout">
          <a:avLst>
            <a:gd name="adj1" fmla="val -60592"/>
            <a:gd name="adj2" fmla="val 15855"/>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100"/>
            <a:t>本記入例の場合</a:t>
          </a:r>
          <a:r>
            <a:rPr kumimoji="1" lang="ja-JP" altLang="en-US" sz="1100">
              <a:solidFill>
                <a:sysClr val="windowText" lastClr="000000"/>
              </a:solidFill>
            </a:rPr>
            <a:t>、</a:t>
          </a:r>
          <a:r>
            <a:rPr kumimoji="1" lang="en-US" altLang="ja-JP" sz="1100">
              <a:solidFill>
                <a:sysClr val="windowText" lastClr="000000"/>
              </a:solidFill>
            </a:rPr>
            <a:t>2024-2025</a:t>
          </a:r>
          <a:r>
            <a:rPr kumimoji="1" lang="ja-JP" altLang="en-US" sz="1100">
              <a:solidFill>
                <a:sysClr val="windowText" lastClr="000000"/>
              </a:solidFill>
            </a:rPr>
            <a:t>学年授業料の</a:t>
          </a:r>
          <a:r>
            <a:rPr kumimoji="1" lang="en-US" altLang="ja-JP" sz="1100">
              <a:solidFill>
                <a:sysClr val="windowText" lastClr="000000"/>
              </a:solidFill>
            </a:rPr>
            <a:t>2024</a:t>
          </a:r>
          <a:r>
            <a:rPr kumimoji="1" lang="ja-JP" altLang="en-US" sz="1100">
              <a:solidFill>
                <a:sysClr val="windowText" lastClr="000000"/>
              </a:solidFill>
            </a:rPr>
            <a:t>年度支給額は</a:t>
          </a:r>
          <a:r>
            <a:rPr kumimoji="1" lang="en-US" altLang="ja-JP" sz="1100">
              <a:solidFill>
                <a:sysClr val="windowText" lastClr="000000"/>
              </a:solidFill>
            </a:rPr>
            <a:t>1,505,000</a:t>
          </a:r>
          <a:r>
            <a:rPr kumimoji="1" lang="ja-JP" altLang="en-US" sz="1100">
              <a:solidFill>
                <a:sysClr val="windowText" lastClr="000000"/>
              </a:solidFill>
            </a:rPr>
            <a:t>円になります。</a:t>
          </a:r>
          <a:endParaRPr kumimoji="1" lang="en-US" altLang="ja-JP" sz="1100">
            <a:solidFill>
              <a:sysClr val="windowText" lastClr="000000"/>
            </a:solidFill>
          </a:endParaRPr>
        </a:p>
      </xdr:txBody>
    </xdr:sp>
    <xdr:clientData/>
  </xdr:twoCellAnchor>
  <xdr:twoCellAnchor>
    <xdr:from>
      <xdr:col>14</xdr:col>
      <xdr:colOff>238125</xdr:colOff>
      <xdr:row>63</xdr:row>
      <xdr:rowOff>0</xdr:rowOff>
    </xdr:from>
    <xdr:to>
      <xdr:col>18</xdr:col>
      <xdr:colOff>19050</xdr:colOff>
      <xdr:row>64</xdr:row>
      <xdr:rowOff>0</xdr:rowOff>
    </xdr:to>
    <xdr:sp macro="" textlink="">
      <xdr:nvSpPr>
        <xdr:cNvPr id="20" name="角丸四角形 19">
          <a:extLst>
            <a:ext uri="{FF2B5EF4-FFF2-40B4-BE49-F238E27FC236}">
              <a16:creationId xmlns:a16="http://schemas.microsoft.com/office/drawing/2014/main" id="{00000000-0008-0000-0100-000014000000}"/>
            </a:ext>
          </a:extLst>
        </xdr:cNvPr>
        <xdr:cNvSpPr/>
      </xdr:nvSpPr>
      <xdr:spPr>
        <a:xfrm>
          <a:off x="3038475" y="10163175"/>
          <a:ext cx="628650" cy="323850"/>
        </a:xfrm>
        <a:prstGeom prst="roundRect">
          <a:avLst/>
        </a:prstGeom>
        <a:no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32</xdr:col>
      <xdr:colOff>666749</xdr:colOff>
      <xdr:row>65</xdr:row>
      <xdr:rowOff>117118</xdr:rowOff>
    </xdr:from>
    <xdr:to>
      <xdr:col>40</xdr:col>
      <xdr:colOff>466724</xdr:colOff>
      <xdr:row>69</xdr:row>
      <xdr:rowOff>114300</xdr:rowOff>
    </xdr:to>
    <xdr:sp macro="" textlink="">
      <xdr:nvSpPr>
        <xdr:cNvPr id="18" name="角丸四角形吹き出し 12">
          <a:extLst>
            <a:ext uri="{FF2B5EF4-FFF2-40B4-BE49-F238E27FC236}">
              <a16:creationId xmlns:a16="http://schemas.microsoft.com/office/drawing/2014/main" id="{00000000-0008-0000-0100-000012000000}"/>
            </a:ext>
          </a:extLst>
        </xdr:cNvPr>
        <xdr:cNvSpPr/>
      </xdr:nvSpPr>
      <xdr:spPr>
        <a:xfrm>
          <a:off x="8286749" y="11880493"/>
          <a:ext cx="5286375" cy="1035407"/>
        </a:xfrm>
        <a:prstGeom prst="wedgeRoundRectCallout">
          <a:avLst>
            <a:gd name="adj1" fmla="val -68884"/>
            <a:gd name="adj2" fmla="val 49978"/>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en-US" altLang="ja-JP" sz="1100">
              <a:solidFill>
                <a:sysClr val="windowText" lastClr="000000"/>
              </a:solidFill>
            </a:rPr>
            <a:t>【2025</a:t>
          </a:r>
          <a:r>
            <a:rPr kumimoji="1" lang="ja-JP" altLang="en-US" sz="1100">
              <a:solidFill>
                <a:sysClr val="windowText" lastClr="000000"/>
              </a:solidFill>
            </a:rPr>
            <a:t>年度円換算率</a:t>
          </a:r>
          <a:r>
            <a:rPr kumimoji="1" lang="en-US" altLang="ja-JP" sz="1100">
              <a:solidFill>
                <a:sysClr val="windowText" lastClr="000000"/>
              </a:solidFill>
            </a:rPr>
            <a:t>】</a:t>
          </a:r>
        </a:p>
        <a:p>
          <a:pPr algn="l"/>
          <a:r>
            <a:rPr kumimoji="1" lang="ja-JP" altLang="en-US" sz="1100">
              <a:solidFill>
                <a:sysClr val="windowText" lastClr="000000"/>
              </a:solidFill>
            </a:rPr>
            <a:t>機構が</a:t>
          </a:r>
          <a:r>
            <a:rPr kumimoji="1" lang="en-US" altLang="ja-JP" sz="1100">
              <a:solidFill>
                <a:sysClr val="windowText" lastClr="000000"/>
              </a:solidFill>
            </a:rPr>
            <a:t>2025</a:t>
          </a:r>
          <a:r>
            <a:rPr kumimoji="1" lang="ja-JP" altLang="en-US" sz="1100">
              <a:solidFill>
                <a:sysClr val="windowText" lastClr="000000"/>
              </a:solidFill>
            </a:rPr>
            <a:t>年度円換算率を通知後、各自で入力してください。</a:t>
          </a:r>
          <a:r>
            <a:rPr kumimoji="1" lang="en-US" altLang="ja-JP" sz="1100">
              <a:solidFill>
                <a:sysClr val="windowText" lastClr="000000"/>
              </a:solidFill>
            </a:rPr>
            <a:t>2025</a:t>
          </a:r>
          <a:r>
            <a:rPr kumimoji="1" lang="ja-JP" altLang="en-US" sz="1100">
              <a:solidFill>
                <a:sysClr val="windowText" lastClr="000000"/>
              </a:solidFill>
            </a:rPr>
            <a:t>年度の円換算率については、</a:t>
          </a:r>
          <a:r>
            <a:rPr kumimoji="1" lang="en-US" altLang="ja-JP" sz="1100">
              <a:solidFill>
                <a:sysClr val="windowText" lastClr="000000"/>
              </a:solidFill>
            </a:rPr>
            <a:t>2024</a:t>
          </a:r>
          <a:r>
            <a:rPr kumimoji="1" lang="ja-JP" altLang="en-US" sz="1100">
              <a:solidFill>
                <a:sysClr val="windowText" lastClr="000000"/>
              </a:solidFill>
            </a:rPr>
            <a:t>年度末に別途通知します。</a:t>
          </a:r>
          <a:endParaRPr kumimoji="1" lang="en-US" altLang="ja-JP" sz="1100">
            <a:solidFill>
              <a:sysClr val="windowText" lastClr="000000"/>
            </a:solidFill>
          </a:endParaRPr>
        </a:p>
      </xdr:txBody>
    </xdr:sp>
    <xdr:clientData/>
  </xdr:twoCellAnchor>
  <xdr:twoCellAnchor>
    <xdr:from>
      <xdr:col>32</xdr:col>
      <xdr:colOff>589685</xdr:colOff>
      <xdr:row>56</xdr:row>
      <xdr:rowOff>168729</xdr:rowOff>
    </xdr:from>
    <xdr:to>
      <xdr:col>40</xdr:col>
      <xdr:colOff>495301</xdr:colOff>
      <xdr:row>60</xdr:row>
      <xdr:rowOff>95251</xdr:rowOff>
    </xdr:to>
    <xdr:sp macro="" textlink="">
      <xdr:nvSpPr>
        <xdr:cNvPr id="21" name="角丸四角形吹き出し 20">
          <a:extLst>
            <a:ext uri="{FF2B5EF4-FFF2-40B4-BE49-F238E27FC236}">
              <a16:creationId xmlns:a16="http://schemas.microsoft.com/office/drawing/2014/main" id="{00000000-0008-0000-0100-000015000000}"/>
            </a:ext>
          </a:extLst>
        </xdr:cNvPr>
        <xdr:cNvSpPr/>
      </xdr:nvSpPr>
      <xdr:spPr>
        <a:xfrm>
          <a:off x="8209685" y="10065204"/>
          <a:ext cx="5392016" cy="726622"/>
        </a:xfrm>
        <a:prstGeom prst="wedgeRoundRectCallout">
          <a:avLst>
            <a:gd name="adj1" fmla="val -62603"/>
            <a:gd name="adj2" fmla="val -24084"/>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en-US" altLang="ja-JP" sz="1100">
              <a:solidFill>
                <a:sysClr val="windowText" lastClr="000000"/>
              </a:solidFill>
            </a:rPr>
            <a:t>2024-2025</a:t>
          </a:r>
          <a:r>
            <a:rPr kumimoji="1" lang="ja-JP" altLang="en-US" sz="1100">
              <a:solidFill>
                <a:sysClr val="windowText" lastClr="000000"/>
              </a:solidFill>
            </a:rPr>
            <a:t>学年授業料の</a:t>
          </a:r>
          <a:r>
            <a:rPr kumimoji="1" lang="en-US" altLang="ja-JP" sz="1100">
              <a:solidFill>
                <a:sysClr val="windowText" lastClr="000000"/>
              </a:solidFill>
            </a:rPr>
            <a:t>2025</a:t>
          </a:r>
          <a:r>
            <a:rPr kumimoji="1" lang="ja-JP" altLang="en-US" sz="1100">
              <a:solidFill>
                <a:sysClr val="windowText" lastClr="000000"/>
              </a:solidFill>
            </a:rPr>
            <a:t>年度支給額について、</a:t>
          </a:r>
          <a:r>
            <a:rPr kumimoji="1" lang="en-US" altLang="ja-JP" sz="1100">
              <a:solidFill>
                <a:sysClr val="windowText" lastClr="000000"/>
              </a:solidFill>
            </a:rPr>
            <a:t>2025</a:t>
          </a:r>
          <a:r>
            <a:rPr kumimoji="1" lang="ja-JP" altLang="en-US" sz="1100">
              <a:solidFill>
                <a:sysClr val="windowText" lastClr="000000"/>
              </a:solidFill>
            </a:rPr>
            <a:t>年度に記入してください。</a:t>
          </a:r>
          <a:endParaRPr kumimoji="1" lang="en-US" altLang="ja-JP" sz="1100">
            <a:solidFill>
              <a:sysClr val="windowText" lastClr="000000"/>
            </a:solidFill>
          </a:endParaRPr>
        </a:p>
        <a:p>
          <a:pPr algn="l"/>
          <a:r>
            <a:rPr kumimoji="1" lang="en-US" altLang="ja-JP" sz="1100">
              <a:solidFill>
                <a:sysClr val="windowText" lastClr="000000"/>
              </a:solidFill>
            </a:rPr>
            <a:t>※2024</a:t>
          </a:r>
          <a:r>
            <a:rPr kumimoji="1" lang="ja-JP" altLang="en-US" sz="1100">
              <a:solidFill>
                <a:sysClr val="windowText" lastClr="000000"/>
              </a:solidFill>
            </a:rPr>
            <a:t>年度中はこの欄は使用しません。</a:t>
          </a:r>
          <a:endParaRPr kumimoji="1" lang="en-US" altLang="ja-JP" sz="1100">
            <a:solidFill>
              <a:sysClr val="windowText" lastClr="000000"/>
            </a:solidFill>
          </a:endParaRPr>
        </a:p>
      </xdr:txBody>
    </xdr:sp>
    <xdr:clientData/>
  </xdr:twoCellAnchor>
  <xdr:twoCellAnchor>
    <xdr:from>
      <xdr:col>27</xdr:col>
      <xdr:colOff>219075</xdr:colOff>
      <xdr:row>69</xdr:row>
      <xdr:rowOff>0</xdr:rowOff>
    </xdr:from>
    <xdr:to>
      <xdr:col>31</xdr:col>
      <xdr:colOff>28575</xdr:colOff>
      <xdr:row>70</xdr:row>
      <xdr:rowOff>38100</xdr:rowOff>
    </xdr:to>
    <xdr:sp macro="" textlink="">
      <xdr:nvSpPr>
        <xdr:cNvPr id="22" name="角丸四角形 21">
          <a:extLst>
            <a:ext uri="{FF2B5EF4-FFF2-40B4-BE49-F238E27FC236}">
              <a16:creationId xmlns:a16="http://schemas.microsoft.com/office/drawing/2014/main" id="{00000000-0008-0000-0100-000016000000}"/>
            </a:ext>
          </a:extLst>
        </xdr:cNvPr>
        <xdr:cNvSpPr/>
      </xdr:nvSpPr>
      <xdr:spPr>
        <a:xfrm>
          <a:off x="6648450" y="12801600"/>
          <a:ext cx="762000" cy="371475"/>
        </a:xfrm>
        <a:prstGeom prst="roundRect">
          <a:avLst/>
        </a:prstGeom>
        <a:no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107952</xdr:colOff>
      <xdr:row>14</xdr:row>
      <xdr:rowOff>80693</xdr:rowOff>
    </xdr:from>
    <xdr:to>
      <xdr:col>3</xdr:col>
      <xdr:colOff>218513</xdr:colOff>
      <xdr:row>16</xdr:row>
      <xdr:rowOff>81295</xdr:rowOff>
    </xdr:to>
    <xdr:sp macro="" textlink="">
      <xdr:nvSpPr>
        <xdr:cNvPr id="23" name="角丸四角形 22">
          <a:extLst>
            <a:ext uri="{FF2B5EF4-FFF2-40B4-BE49-F238E27FC236}">
              <a16:creationId xmlns:a16="http://schemas.microsoft.com/office/drawing/2014/main" id="{00000000-0008-0000-0100-000017000000}"/>
            </a:ext>
          </a:extLst>
        </xdr:cNvPr>
        <xdr:cNvSpPr/>
      </xdr:nvSpPr>
      <xdr:spPr>
        <a:xfrm>
          <a:off x="107952" y="2233343"/>
          <a:ext cx="824936" cy="314927"/>
        </a:xfrm>
        <a:prstGeom prst="roundRect">
          <a:avLst/>
        </a:prstGeom>
        <a:solidFill>
          <a:schemeClr val="accent5">
            <a:lumMod val="20000"/>
            <a:lumOff val="80000"/>
          </a:schemeClr>
        </a:solidFill>
        <a:ln>
          <a:solidFill>
            <a:srgbClr val="0000FF"/>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b="1">
              <a:solidFill>
                <a:srgbClr val="0000FF"/>
              </a:solidFill>
            </a:rPr>
            <a:t>記入例</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30</xdr:col>
      <xdr:colOff>108858</xdr:colOff>
      <xdr:row>18</xdr:row>
      <xdr:rowOff>13608</xdr:rowOff>
    </xdr:from>
    <xdr:to>
      <xdr:col>31</xdr:col>
      <xdr:colOff>122465</xdr:colOff>
      <xdr:row>19</xdr:row>
      <xdr:rowOff>13608</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7252608" y="2328183"/>
          <a:ext cx="251732" cy="152400"/>
        </a:xfrm>
        <a:prstGeom prst="rect">
          <a:avLst/>
        </a:prstGeom>
        <a:solidFill>
          <a:schemeClr val="lt1"/>
        </a:solidFill>
        <a:ln w="9525"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t>共</a:t>
          </a:r>
          <a:endParaRPr kumimoji="1" lang="en-US" altLang="ja-JP" sz="1100" b="1"/>
        </a:p>
      </xdr:txBody>
    </xdr:sp>
    <xdr:clientData/>
  </xdr:twoCellAnchor>
  <xdr:twoCellAnchor>
    <xdr:from>
      <xdr:col>19</xdr:col>
      <xdr:colOff>9524</xdr:colOff>
      <xdr:row>82</xdr:row>
      <xdr:rowOff>0</xdr:rowOff>
    </xdr:from>
    <xdr:to>
      <xdr:col>27</xdr:col>
      <xdr:colOff>47625</xdr:colOff>
      <xdr:row>86</xdr:row>
      <xdr:rowOff>66675</xdr:rowOff>
    </xdr:to>
    <xdr:sp macro="" textlink="">
      <xdr:nvSpPr>
        <xdr:cNvPr id="4" name="角丸四角形 3">
          <a:extLst>
            <a:ext uri="{FF2B5EF4-FFF2-40B4-BE49-F238E27FC236}">
              <a16:creationId xmlns:a16="http://schemas.microsoft.com/office/drawing/2014/main" id="{00000000-0008-0000-0200-000004000000}"/>
            </a:ext>
          </a:extLst>
        </xdr:cNvPr>
        <xdr:cNvSpPr/>
      </xdr:nvSpPr>
      <xdr:spPr>
        <a:xfrm>
          <a:off x="4533899" y="15287625"/>
          <a:ext cx="1943101" cy="790575"/>
        </a:xfrm>
        <a:prstGeom prst="roundRect">
          <a:avLst/>
        </a:prstGeom>
        <a:no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9525</xdr:colOff>
      <xdr:row>37</xdr:row>
      <xdr:rowOff>9525</xdr:rowOff>
    </xdr:from>
    <xdr:to>
      <xdr:col>31</xdr:col>
      <xdr:colOff>257175</xdr:colOff>
      <xdr:row>55</xdr:row>
      <xdr:rowOff>0</xdr:rowOff>
    </xdr:to>
    <xdr:sp macro="" textlink="">
      <xdr:nvSpPr>
        <xdr:cNvPr id="5" name="正方形/長方形 4">
          <a:extLst>
            <a:ext uri="{FF2B5EF4-FFF2-40B4-BE49-F238E27FC236}">
              <a16:creationId xmlns:a16="http://schemas.microsoft.com/office/drawing/2014/main" id="{00000000-0008-0000-0200-000005000000}"/>
            </a:ext>
          </a:extLst>
        </xdr:cNvPr>
        <xdr:cNvSpPr/>
      </xdr:nvSpPr>
      <xdr:spPr>
        <a:xfrm>
          <a:off x="9525" y="5505450"/>
          <a:ext cx="7610475" cy="3638550"/>
        </a:xfrm>
        <a:prstGeom prst="rect">
          <a:avLst/>
        </a:prstGeom>
        <a:noFill/>
        <a:ln w="53975">
          <a:solidFill>
            <a:srgbClr val="00B0F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32</xdr:col>
      <xdr:colOff>609598</xdr:colOff>
      <xdr:row>28</xdr:row>
      <xdr:rowOff>38101</xdr:rowOff>
    </xdr:from>
    <xdr:to>
      <xdr:col>42</xdr:col>
      <xdr:colOff>419099</xdr:colOff>
      <xdr:row>48</xdr:row>
      <xdr:rowOff>171451</xdr:rowOff>
    </xdr:to>
    <xdr:sp macro="" textlink="">
      <xdr:nvSpPr>
        <xdr:cNvPr id="6" name="角丸四角形吹き出し 5">
          <a:extLst>
            <a:ext uri="{FF2B5EF4-FFF2-40B4-BE49-F238E27FC236}">
              <a16:creationId xmlns:a16="http://schemas.microsoft.com/office/drawing/2014/main" id="{00000000-0008-0000-0200-000006000000}"/>
            </a:ext>
          </a:extLst>
        </xdr:cNvPr>
        <xdr:cNvSpPr/>
      </xdr:nvSpPr>
      <xdr:spPr>
        <a:xfrm>
          <a:off x="8229598" y="4333876"/>
          <a:ext cx="6667501" cy="4038600"/>
        </a:xfrm>
        <a:prstGeom prst="wedgeRoundRectCallout">
          <a:avLst>
            <a:gd name="adj1" fmla="val -61942"/>
            <a:gd name="adj2" fmla="val 19742"/>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100" b="1"/>
            <a:t>青枠で囲っている欄は、</a:t>
          </a:r>
          <a:r>
            <a:rPr kumimoji="1" lang="en-US" altLang="ja-JP" sz="1100" b="1">
              <a:solidFill>
                <a:sysClr val="windowText" lastClr="000000"/>
              </a:solidFill>
            </a:rPr>
            <a:t>2024</a:t>
          </a:r>
          <a:r>
            <a:rPr kumimoji="1" lang="ja-JP" altLang="en-US" sz="1100" b="1">
              <a:solidFill>
                <a:sysClr val="windowText" lastClr="000000"/>
              </a:solidFill>
            </a:rPr>
            <a:t>年</a:t>
          </a:r>
          <a:r>
            <a:rPr kumimoji="1" lang="ja-JP" altLang="en-US" sz="1100" b="1"/>
            <a:t>度に授業料の支給（追給を含む）・返納がある度に必ず更新し、</a:t>
          </a:r>
          <a:r>
            <a:rPr kumimoji="1" lang="en-US" altLang="ja-JP" sz="1100" b="1"/>
            <a:t>202</a:t>
          </a:r>
          <a:r>
            <a:rPr kumimoji="1" lang="en-US" altLang="ja-JP" sz="1100" b="1">
              <a:solidFill>
                <a:srgbClr val="FF0000"/>
              </a:solidFill>
            </a:rPr>
            <a:t>4</a:t>
          </a:r>
          <a:r>
            <a:rPr kumimoji="1" lang="ja-JP" altLang="en-US" sz="1100" b="1"/>
            <a:t>年度内に支給された授業料及び返納した授業料について、各自で把握し、管理してください。</a:t>
          </a:r>
          <a:endParaRPr kumimoji="1" lang="en-US" altLang="ja-JP" sz="1100" b="1"/>
        </a:p>
        <a:p>
          <a:pPr algn="l"/>
          <a:endParaRPr kumimoji="1" lang="en-US" altLang="ja-JP" sz="1100"/>
        </a:p>
        <a:p>
          <a:pPr algn="l"/>
          <a:r>
            <a:rPr kumimoji="1" lang="en-US" altLang="ja-JP" sz="1100">
              <a:solidFill>
                <a:sysClr val="windowText" lastClr="000000"/>
              </a:solidFill>
            </a:rPr>
            <a:t>【2023-2024</a:t>
          </a:r>
          <a:r>
            <a:rPr kumimoji="1" lang="ja-JP" altLang="en-US" sz="1100">
              <a:solidFill>
                <a:sysClr val="windowText" lastClr="000000"/>
              </a:solidFill>
            </a:rPr>
            <a:t>学年（旧学年）</a:t>
          </a:r>
          <a:r>
            <a:rPr kumimoji="1" lang="en-US" altLang="ja-JP" sz="1100">
              <a:solidFill>
                <a:sysClr val="windowText" lastClr="000000"/>
              </a:solidFill>
            </a:rPr>
            <a:t>】</a:t>
          </a:r>
        </a:p>
        <a:p>
          <a:pPr algn="l"/>
          <a:r>
            <a:rPr kumimoji="1" lang="en-US" altLang="ja-JP" sz="1100">
              <a:solidFill>
                <a:sysClr val="windowText" lastClr="000000"/>
              </a:solidFill>
            </a:rPr>
            <a:t>2023</a:t>
          </a:r>
          <a:r>
            <a:rPr kumimoji="1" lang="ja-JP" altLang="en-US" sz="1100">
              <a:solidFill>
                <a:sysClr val="windowText" lastClr="000000"/>
              </a:solidFill>
            </a:rPr>
            <a:t>年度内（</a:t>
          </a:r>
          <a:r>
            <a:rPr kumimoji="1" lang="en-US" altLang="ja-JP" sz="1100">
              <a:solidFill>
                <a:sysClr val="windowText" lastClr="000000"/>
              </a:solidFill>
              <a:effectLst/>
              <a:latin typeface="+mn-lt"/>
              <a:ea typeface="+mn-ea"/>
              <a:cs typeface="+mn-cs"/>
            </a:rPr>
            <a:t>2023</a:t>
          </a:r>
          <a:r>
            <a:rPr kumimoji="1" lang="ja-JP" altLang="ja-JP" sz="1100">
              <a:solidFill>
                <a:sysClr val="windowText" lastClr="000000"/>
              </a:solidFill>
              <a:effectLst/>
              <a:latin typeface="+mn-lt"/>
              <a:ea typeface="+mn-ea"/>
              <a:cs typeface="+mn-cs"/>
            </a:rPr>
            <a:t>年</a:t>
          </a:r>
          <a:r>
            <a:rPr kumimoji="1" lang="en-US" altLang="ja-JP" sz="1100">
              <a:solidFill>
                <a:sysClr val="windowText" lastClr="000000"/>
              </a:solidFill>
              <a:effectLst/>
              <a:latin typeface="+mn-lt"/>
              <a:ea typeface="+mn-ea"/>
              <a:cs typeface="+mn-cs"/>
            </a:rPr>
            <a:t>4</a:t>
          </a:r>
          <a:r>
            <a:rPr kumimoji="1" lang="ja-JP" altLang="ja-JP" sz="1100">
              <a:solidFill>
                <a:sysClr val="windowText" lastClr="000000"/>
              </a:solidFill>
              <a:effectLst/>
              <a:latin typeface="+mn-lt"/>
              <a:ea typeface="+mn-ea"/>
              <a:cs typeface="+mn-cs"/>
            </a:rPr>
            <a:t>月～</a:t>
          </a:r>
          <a:r>
            <a:rPr kumimoji="1" lang="en-US" altLang="ja-JP" sz="1100">
              <a:solidFill>
                <a:sysClr val="windowText" lastClr="000000"/>
              </a:solidFill>
              <a:effectLst/>
              <a:latin typeface="+mn-lt"/>
              <a:ea typeface="+mn-ea"/>
              <a:cs typeface="+mn-cs"/>
            </a:rPr>
            <a:t>2024</a:t>
          </a:r>
          <a:r>
            <a:rPr kumimoji="1" lang="ja-JP" altLang="ja-JP" sz="1100">
              <a:solidFill>
                <a:sysClr val="windowText" lastClr="000000"/>
              </a:solidFill>
              <a:effectLst/>
              <a:latin typeface="+mn-lt"/>
              <a:ea typeface="+mn-ea"/>
              <a:cs typeface="+mn-cs"/>
            </a:rPr>
            <a:t>年</a:t>
          </a:r>
          <a:r>
            <a:rPr kumimoji="1" lang="en-US" altLang="ja-JP" sz="1100">
              <a:solidFill>
                <a:sysClr val="windowText" lastClr="000000"/>
              </a:solidFill>
              <a:effectLst/>
              <a:latin typeface="+mn-lt"/>
              <a:ea typeface="+mn-ea"/>
              <a:cs typeface="+mn-cs"/>
            </a:rPr>
            <a:t>3</a:t>
          </a:r>
          <a:r>
            <a:rPr kumimoji="1" lang="ja-JP" altLang="ja-JP" sz="1100">
              <a:solidFill>
                <a:sysClr val="windowText" lastClr="000000"/>
              </a:solidFill>
              <a:effectLst/>
              <a:latin typeface="+mn-lt"/>
              <a:ea typeface="+mn-ea"/>
              <a:cs typeface="+mn-cs"/>
            </a:rPr>
            <a:t>月</a:t>
          </a:r>
          <a:r>
            <a:rPr kumimoji="1" lang="ja-JP" altLang="en-US" sz="1100">
              <a:solidFill>
                <a:sysClr val="windowText" lastClr="000000"/>
              </a:solidFill>
              <a:effectLst/>
              <a:latin typeface="+mn-lt"/>
              <a:ea typeface="+mn-ea"/>
              <a:cs typeface="+mn-cs"/>
            </a:rPr>
            <a:t>）</a:t>
          </a:r>
          <a:r>
            <a:rPr kumimoji="1" lang="ja-JP" altLang="en-US" sz="1100">
              <a:solidFill>
                <a:sysClr val="windowText" lastClr="000000"/>
              </a:solidFill>
            </a:rPr>
            <a:t>に始まる学年を指します。</a:t>
          </a:r>
          <a:endParaRPr kumimoji="1" lang="en-US" altLang="ja-JP" sz="1100">
            <a:solidFill>
              <a:sysClr val="windowText" lastClr="000000"/>
            </a:solidFill>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u="sng">
              <a:solidFill>
                <a:srgbClr val="FF0000"/>
              </a:solidFill>
              <a:effectLst/>
              <a:latin typeface="+mn-lt"/>
              <a:ea typeface="+mn-ea"/>
              <a:cs typeface="+mn-cs"/>
            </a:rPr>
            <a:t>2024</a:t>
          </a:r>
          <a:r>
            <a:rPr kumimoji="1" lang="ja-JP" altLang="en-US" sz="1100" u="sng">
              <a:solidFill>
                <a:srgbClr val="FF0000"/>
              </a:solidFill>
              <a:effectLst/>
              <a:latin typeface="+mn-lt"/>
              <a:ea typeface="+mn-ea"/>
              <a:cs typeface="+mn-cs"/>
            </a:rPr>
            <a:t>年度内に</a:t>
          </a:r>
          <a:r>
            <a:rPr kumimoji="1" lang="en-US" altLang="ja-JP" sz="1100" u="sng">
              <a:solidFill>
                <a:srgbClr val="FF0000"/>
              </a:solidFill>
              <a:effectLst/>
              <a:latin typeface="+mn-lt"/>
              <a:ea typeface="+mn-ea"/>
              <a:cs typeface="+mn-cs"/>
            </a:rPr>
            <a:t>2023-2024</a:t>
          </a:r>
          <a:r>
            <a:rPr kumimoji="1" lang="ja-JP" altLang="en-US" sz="1100" u="sng">
              <a:solidFill>
                <a:srgbClr val="FF0000"/>
              </a:solidFill>
              <a:effectLst/>
              <a:latin typeface="+mn-lt"/>
              <a:ea typeface="+mn-ea"/>
              <a:cs typeface="+mn-cs"/>
            </a:rPr>
            <a:t>学年分の支給（追給を含む）や</a:t>
          </a:r>
          <a:r>
            <a:rPr kumimoji="1" lang="ja-JP" altLang="ja-JP" sz="1100" u="sng">
              <a:solidFill>
                <a:srgbClr val="FF0000"/>
              </a:solidFill>
              <a:effectLst/>
              <a:latin typeface="+mn-lt"/>
              <a:ea typeface="+mn-ea"/>
              <a:cs typeface="+mn-cs"/>
            </a:rPr>
            <a:t>返納が</a:t>
          </a:r>
          <a:r>
            <a:rPr kumimoji="1" lang="ja-JP" altLang="en-US" sz="1100" u="sng">
              <a:solidFill>
                <a:srgbClr val="FF0000"/>
              </a:solidFill>
              <a:effectLst/>
              <a:latin typeface="+mn-lt"/>
              <a:ea typeface="+mn-ea"/>
              <a:cs typeface="+mn-cs"/>
            </a:rPr>
            <a:t>ある</a:t>
          </a:r>
          <a:r>
            <a:rPr kumimoji="1" lang="ja-JP" altLang="ja-JP" sz="1100" u="sng">
              <a:solidFill>
                <a:srgbClr val="FF0000"/>
              </a:solidFill>
              <a:effectLst/>
              <a:latin typeface="+mn-lt"/>
              <a:ea typeface="+mn-ea"/>
              <a:cs typeface="+mn-cs"/>
            </a:rPr>
            <a:t>場合は</a:t>
          </a:r>
          <a:r>
            <a:rPr kumimoji="1" lang="ja-JP" altLang="en-US" sz="1100" u="sng">
              <a:solidFill>
                <a:srgbClr val="FF0000"/>
              </a:solidFill>
              <a:effectLst/>
              <a:latin typeface="+mn-lt"/>
              <a:ea typeface="+mn-ea"/>
              <a:cs typeface="+mn-cs"/>
            </a:rPr>
            <a:t>、必ず入力してください。</a:t>
          </a:r>
          <a:r>
            <a:rPr kumimoji="1" lang="en-US" altLang="ja-JP" sz="1100" u="sng">
              <a:solidFill>
                <a:srgbClr val="FF0000"/>
              </a:solidFill>
              <a:effectLst/>
              <a:latin typeface="+mn-lt"/>
              <a:ea typeface="+mn-ea"/>
              <a:cs typeface="+mn-cs"/>
            </a:rPr>
            <a:t>2024</a:t>
          </a:r>
          <a:r>
            <a:rPr kumimoji="1" lang="ja-JP" altLang="ja-JP" sz="1100" u="sng">
              <a:solidFill>
                <a:srgbClr val="FF0000"/>
              </a:solidFill>
              <a:effectLst/>
              <a:latin typeface="+mn-lt"/>
              <a:ea typeface="+mn-ea"/>
              <a:cs typeface="+mn-cs"/>
            </a:rPr>
            <a:t>年度内の支払可能額</a:t>
          </a:r>
          <a:r>
            <a:rPr kumimoji="1" lang="ja-JP" altLang="en-US" sz="1100" u="sng">
              <a:solidFill>
                <a:srgbClr val="FF0000"/>
              </a:solidFill>
              <a:effectLst/>
              <a:latin typeface="+mn-lt"/>
              <a:ea typeface="+mn-ea"/>
              <a:cs typeface="+mn-cs"/>
            </a:rPr>
            <a:t>の算出に使用します。</a:t>
          </a:r>
          <a:endParaRPr kumimoji="1" lang="en-US" altLang="ja-JP" sz="1100" u="sng">
            <a:solidFill>
              <a:srgbClr val="FF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u="none">
              <a:solidFill>
                <a:sysClr val="windowText" lastClr="000000"/>
              </a:solidFill>
              <a:effectLst/>
              <a:latin typeface="+mn-lt"/>
              <a:ea typeface="+mn-ea"/>
              <a:cs typeface="+mn-cs"/>
            </a:rPr>
            <a:t>※2024</a:t>
          </a:r>
          <a:r>
            <a:rPr kumimoji="1" lang="ja-JP" altLang="en-US" sz="1100" u="none">
              <a:solidFill>
                <a:sysClr val="windowText" lastClr="000000"/>
              </a:solidFill>
              <a:effectLst/>
              <a:latin typeface="+mn-lt"/>
              <a:ea typeface="+mn-ea"/>
              <a:cs typeface="+mn-cs"/>
            </a:rPr>
            <a:t>年４月以降に送金する継続通知に記載の</a:t>
          </a:r>
          <a:r>
            <a:rPr kumimoji="1" lang="en-US" altLang="ja-JP" sz="1100" u="none">
              <a:solidFill>
                <a:sysClr val="windowText" lastClr="000000"/>
              </a:solidFill>
              <a:effectLst/>
              <a:latin typeface="+mn-lt"/>
              <a:ea typeface="+mn-ea"/>
              <a:cs typeface="+mn-cs"/>
            </a:rPr>
            <a:t>2023-2024</a:t>
          </a:r>
          <a:r>
            <a:rPr kumimoji="1" lang="ja-JP" altLang="en-US" sz="1100" u="none">
              <a:solidFill>
                <a:sysClr val="windowText" lastClr="000000"/>
              </a:solidFill>
              <a:effectLst/>
              <a:latin typeface="+mn-lt"/>
              <a:ea typeface="+mn-ea"/>
              <a:cs typeface="+mn-cs"/>
            </a:rPr>
            <a:t>学年授業料の</a:t>
          </a:r>
          <a:r>
            <a:rPr kumimoji="1" lang="en-US" altLang="ja-JP" sz="1100" u="none">
              <a:solidFill>
                <a:sysClr val="windowText" lastClr="000000"/>
              </a:solidFill>
              <a:effectLst/>
              <a:latin typeface="+mn-lt"/>
              <a:ea typeface="+mn-ea"/>
              <a:cs typeface="+mn-cs"/>
            </a:rPr>
            <a:t>2024</a:t>
          </a:r>
          <a:r>
            <a:rPr kumimoji="1" lang="ja-JP" altLang="en-US" sz="1100" u="none">
              <a:solidFill>
                <a:sysClr val="windowText" lastClr="000000"/>
              </a:solidFill>
              <a:effectLst/>
              <a:latin typeface="+mn-lt"/>
              <a:ea typeface="+mn-ea"/>
              <a:cs typeface="+mn-cs"/>
            </a:rPr>
            <a:t>年度支給額を、振込を確認後、必ず記入してください。</a:t>
          </a:r>
          <a:endParaRPr kumimoji="1" lang="en-US" altLang="ja-JP" sz="1100" u="none">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u="none">
              <a:solidFill>
                <a:sysClr val="windowText" lastClr="000000"/>
              </a:solidFill>
              <a:effectLst/>
              <a:latin typeface="+mn-lt"/>
              <a:ea typeface="+mn-ea"/>
              <a:cs typeface="+mn-cs"/>
            </a:rPr>
            <a:t>※2024-2025</a:t>
          </a:r>
          <a:r>
            <a:rPr kumimoji="1" lang="ja-JP" altLang="en-US" sz="1100" u="none">
              <a:solidFill>
                <a:sysClr val="windowText" lastClr="000000"/>
              </a:solidFill>
              <a:effectLst/>
              <a:latin typeface="+mn-lt"/>
              <a:ea typeface="+mn-ea"/>
              <a:cs typeface="+mn-cs"/>
            </a:rPr>
            <a:t>学年（新学年）の</a:t>
          </a:r>
          <a:r>
            <a:rPr kumimoji="1" lang="en-US" altLang="ja-JP" sz="1100" u="none">
              <a:solidFill>
                <a:sysClr val="windowText" lastClr="000000"/>
              </a:solidFill>
              <a:effectLst/>
              <a:latin typeface="+mn-lt"/>
              <a:ea typeface="+mn-ea"/>
              <a:cs typeface="+mn-cs"/>
            </a:rPr>
            <a:t>2024</a:t>
          </a:r>
          <a:r>
            <a:rPr kumimoji="1" lang="ja-JP" altLang="en-US" sz="1100" u="none">
              <a:solidFill>
                <a:sysClr val="windowText" lastClr="000000"/>
              </a:solidFill>
              <a:effectLst/>
              <a:latin typeface="+mn-lt"/>
              <a:ea typeface="+mn-ea"/>
              <a:cs typeface="+mn-cs"/>
            </a:rPr>
            <a:t>年</a:t>
          </a:r>
          <a:r>
            <a:rPr kumimoji="1" lang="ja-JP" altLang="ja-JP" sz="1100" u="none">
              <a:solidFill>
                <a:sysClr val="windowText" lastClr="000000"/>
              </a:solidFill>
              <a:effectLst/>
              <a:latin typeface="+mn-lt"/>
              <a:ea typeface="+mn-ea"/>
              <a:cs typeface="+mn-cs"/>
            </a:rPr>
            <a:t>度支給</a:t>
          </a:r>
          <a:r>
            <a:rPr kumimoji="1" lang="ja-JP" altLang="en-US" sz="1100" u="none">
              <a:solidFill>
                <a:sysClr val="windowText" lastClr="000000"/>
              </a:solidFill>
              <a:effectLst/>
              <a:latin typeface="+mn-lt"/>
              <a:ea typeface="+mn-ea"/>
              <a:cs typeface="+mn-cs"/>
            </a:rPr>
            <a:t>額</a:t>
          </a:r>
          <a:r>
            <a:rPr kumimoji="1" lang="ja-JP" altLang="ja-JP" sz="1100" u="none">
              <a:solidFill>
                <a:sysClr val="windowText" lastClr="000000"/>
              </a:solidFill>
              <a:effectLst/>
              <a:latin typeface="+mn-lt"/>
              <a:ea typeface="+mn-ea"/>
              <a:cs typeface="+mn-cs"/>
            </a:rPr>
            <a:t>と分けて入力</a:t>
          </a:r>
          <a:r>
            <a:rPr kumimoji="1" lang="ja-JP" altLang="en-US" sz="1100" u="none">
              <a:solidFill>
                <a:sysClr val="windowText" lastClr="000000"/>
              </a:solidFill>
              <a:effectLst/>
              <a:latin typeface="+mn-lt"/>
              <a:ea typeface="+mn-ea"/>
              <a:cs typeface="+mn-cs"/>
            </a:rPr>
            <a:t>してください</a:t>
          </a:r>
          <a:r>
            <a:rPr kumimoji="1" lang="ja-JP" altLang="ja-JP" sz="1100" u="none">
              <a:solidFill>
                <a:sysClr val="windowText" lastClr="000000"/>
              </a:solidFill>
              <a:effectLst/>
              <a:latin typeface="+mn-lt"/>
              <a:ea typeface="+mn-ea"/>
              <a:cs typeface="+mn-cs"/>
            </a:rPr>
            <a:t>。</a:t>
          </a:r>
          <a:endParaRPr kumimoji="1" lang="en-US" altLang="ja-JP" sz="1100" u="none">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u="sng">
              <a:solidFill>
                <a:sysClr val="windowText" lastClr="000000"/>
              </a:solidFill>
              <a:effectLst/>
              <a:latin typeface="+mn-lt"/>
              <a:ea typeface="+mn-ea"/>
              <a:cs typeface="+mn-cs"/>
            </a:rPr>
            <a:t>※2023-2024</a:t>
          </a:r>
          <a:r>
            <a:rPr kumimoji="1" lang="ja-JP" altLang="en-US" sz="1100" u="sng">
              <a:solidFill>
                <a:sysClr val="windowText" lastClr="000000"/>
              </a:solidFill>
              <a:effectLst/>
              <a:latin typeface="+mn-lt"/>
              <a:ea typeface="+mn-ea"/>
              <a:cs typeface="+mn-cs"/>
            </a:rPr>
            <a:t>学年授業料の追給・返納が発生する場合の申請、及び納付報告は、</a:t>
          </a:r>
          <a:r>
            <a:rPr kumimoji="1" lang="en-US" altLang="ja-JP" sz="1100" u="sng">
              <a:solidFill>
                <a:sysClr val="windowText" lastClr="000000"/>
              </a:solidFill>
              <a:effectLst/>
              <a:latin typeface="+mn-lt"/>
              <a:ea typeface="+mn-ea"/>
              <a:cs typeface="+mn-cs"/>
            </a:rPr>
            <a:t>2023</a:t>
          </a:r>
          <a:r>
            <a:rPr kumimoji="1" lang="ja-JP" altLang="en-US" sz="1100" u="sng">
              <a:solidFill>
                <a:sysClr val="windowText" lastClr="000000"/>
              </a:solidFill>
              <a:effectLst/>
              <a:latin typeface="+mn-lt"/>
              <a:ea typeface="+mn-ea"/>
              <a:cs typeface="+mn-cs"/>
            </a:rPr>
            <a:t>年度の様式で行ってください。本様式では行わないでください。</a:t>
          </a:r>
          <a:endParaRPr lang="ja-JP" altLang="ja-JP" u="sng">
            <a:solidFill>
              <a:sysClr val="windowText" lastClr="000000"/>
            </a:solidFill>
            <a:effectLst/>
          </a:endParaRPr>
        </a:p>
        <a:p>
          <a:pPr algn="l"/>
          <a:endParaRPr kumimoji="1" lang="en-US" altLang="ja-JP" sz="1100">
            <a:solidFill>
              <a:sysClr val="windowText" lastClr="000000"/>
            </a:solidFill>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en-US" altLang="ja-JP" sz="1100">
              <a:solidFill>
                <a:sysClr val="windowText" lastClr="000000"/>
              </a:solidFill>
              <a:effectLst/>
              <a:latin typeface="+mn-lt"/>
              <a:ea typeface="+mn-ea"/>
              <a:cs typeface="+mn-cs"/>
            </a:rPr>
            <a:t>【2024-2025</a:t>
          </a:r>
          <a:r>
            <a:rPr kumimoji="1" lang="ja-JP" altLang="ja-JP" sz="1100">
              <a:solidFill>
                <a:sysClr val="windowText" lastClr="000000"/>
              </a:solidFill>
              <a:effectLst/>
              <a:latin typeface="+mn-lt"/>
              <a:ea typeface="+mn-ea"/>
              <a:cs typeface="+mn-cs"/>
            </a:rPr>
            <a:t>学年（</a:t>
          </a:r>
          <a:r>
            <a:rPr kumimoji="1" lang="ja-JP" altLang="en-US" sz="1100">
              <a:solidFill>
                <a:sysClr val="windowText" lastClr="000000"/>
              </a:solidFill>
              <a:effectLst/>
              <a:latin typeface="+mn-lt"/>
              <a:ea typeface="+mn-ea"/>
              <a:cs typeface="+mn-cs"/>
            </a:rPr>
            <a:t>新</a:t>
          </a:r>
          <a:r>
            <a:rPr kumimoji="1" lang="ja-JP" altLang="ja-JP" sz="1100">
              <a:solidFill>
                <a:sysClr val="windowText" lastClr="000000"/>
              </a:solidFill>
              <a:effectLst/>
              <a:latin typeface="+mn-lt"/>
              <a:ea typeface="+mn-ea"/>
              <a:cs typeface="+mn-cs"/>
            </a:rPr>
            <a:t>学年）</a:t>
          </a:r>
          <a:r>
            <a:rPr kumimoji="1" lang="en-US" altLang="ja-JP" sz="1100">
              <a:solidFill>
                <a:sysClr val="windowText" lastClr="000000"/>
              </a:solidFill>
              <a:effectLst/>
              <a:latin typeface="+mn-lt"/>
              <a:ea typeface="+mn-ea"/>
              <a:cs typeface="+mn-cs"/>
            </a:rPr>
            <a:t>】</a:t>
          </a:r>
        </a:p>
        <a:p>
          <a:r>
            <a:rPr kumimoji="1" lang="en-US" altLang="ja-JP" sz="1100">
              <a:solidFill>
                <a:sysClr val="windowText" lastClr="000000"/>
              </a:solidFill>
              <a:effectLst/>
              <a:latin typeface="+mn-lt"/>
              <a:ea typeface="+mn-ea"/>
              <a:cs typeface="+mn-cs"/>
            </a:rPr>
            <a:t>2024</a:t>
          </a:r>
          <a:r>
            <a:rPr kumimoji="1" lang="ja-JP" altLang="ja-JP" sz="1100">
              <a:solidFill>
                <a:sysClr val="windowText" lastClr="000000"/>
              </a:solidFill>
              <a:effectLst/>
              <a:latin typeface="+mn-lt"/>
              <a:ea typeface="+mn-ea"/>
              <a:cs typeface="+mn-cs"/>
            </a:rPr>
            <a:t>年度内（</a:t>
          </a:r>
          <a:r>
            <a:rPr kumimoji="1" lang="en-US" altLang="ja-JP" sz="1100">
              <a:solidFill>
                <a:sysClr val="windowText" lastClr="000000"/>
              </a:solidFill>
              <a:effectLst/>
              <a:latin typeface="+mn-lt"/>
              <a:ea typeface="+mn-ea"/>
              <a:cs typeface="+mn-cs"/>
            </a:rPr>
            <a:t>2024</a:t>
          </a:r>
          <a:r>
            <a:rPr kumimoji="1" lang="ja-JP" altLang="ja-JP" sz="1100">
              <a:solidFill>
                <a:sysClr val="windowText" lastClr="000000"/>
              </a:solidFill>
              <a:effectLst/>
              <a:latin typeface="+mn-lt"/>
              <a:ea typeface="+mn-ea"/>
              <a:cs typeface="+mn-cs"/>
            </a:rPr>
            <a:t>年</a:t>
          </a:r>
          <a:r>
            <a:rPr kumimoji="1" lang="en-US" altLang="ja-JP" sz="1100">
              <a:solidFill>
                <a:sysClr val="windowText" lastClr="000000"/>
              </a:solidFill>
              <a:effectLst/>
              <a:latin typeface="+mn-lt"/>
              <a:ea typeface="+mn-ea"/>
              <a:cs typeface="+mn-cs"/>
            </a:rPr>
            <a:t>4</a:t>
          </a:r>
          <a:r>
            <a:rPr kumimoji="1" lang="ja-JP" altLang="ja-JP" sz="1100">
              <a:solidFill>
                <a:sysClr val="windowText" lastClr="000000"/>
              </a:solidFill>
              <a:effectLst/>
              <a:latin typeface="+mn-lt"/>
              <a:ea typeface="+mn-ea"/>
              <a:cs typeface="+mn-cs"/>
            </a:rPr>
            <a:t>月～</a:t>
          </a:r>
          <a:r>
            <a:rPr kumimoji="1" lang="en-US" altLang="ja-JP" sz="1100">
              <a:solidFill>
                <a:sysClr val="windowText" lastClr="000000"/>
              </a:solidFill>
              <a:effectLst/>
              <a:latin typeface="+mn-lt"/>
              <a:ea typeface="+mn-ea"/>
              <a:cs typeface="+mn-cs"/>
            </a:rPr>
            <a:t>2025</a:t>
          </a:r>
          <a:r>
            <a:rPr kumimoji="1" lang="ja-JP" altLang="ja-JP" sz="1100">
              <a:solidFill>
                <a:sysClr val="windowText" lastClr="000000"/>
              </a:solidFill>
              <a:effectLst/>
              <a:latin typeface="+mn-lt"/>
              <a:ea typeface="+mn-ea"/>
              <a:cs typeface="+mn-cs"/>
            </a:rPr>
            <a:t>年</a:t>
          </a:r>
          <a:r>
            <a:rPr kumimoji="1" lang="en-US" altLang="ja-JP" sz="1100">
              <a:solidFill>
                <a:sysClr val="windowText" lastClr="000000"/>
              </a:solidFill>
              <a:effectLst/>
              <a:latin typeface="+mn-lt"/>
              <a:ea typeface="+mn-ea"/>
              <a:cs typeface="+mn-cs"/>
            </a:rPr>
            <a:t>3</a:t>
          </a:r>
          <a:r>
            <a:rPr kumimoji="1" lang="ja-JP" altLang="ja-JP" sz="1100">
              <a:solidFill>
                <a:sysClr val="windowText" lastClr="000000"/>
              </a:solidFill>
              <a:effectLst/>
              <a:latin typeface="+mn-lt"/>
              <a:ea typeface="+mn-ea"/>
              <a:cs typeface="+mn-cs"/>
            </a:rPr>
            <a:t>月）に始まる学年を指します。</a:t>
          </a:r>
          <a:endParaRPr kumimoji="1" lang="en-US" altLang="ja-JP" sz="1100">
            <a:solidFill>
              <a:sysClr val="windowText" lastClr="000000"/>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kumimoji="1" lang="en-US" altLang="ja-JP" sz="1100" u="sng">
              <a:solidFill>
                <a:srgbClr val="FF0000"/>
              </a:solidFill>
              <a:effectLst/>
              <a:latin typeface="+mn-lt"/>
              <a:ea typeface="+mn-ea"/>
              <a:cs typeface="+mn-cs"/>
            </a:rPr>
            <a:t>2024-2025</a:t>
          </a:r>
          <a:r>
            <a:rPr kumimoji="1" lang="ja-JP" altLang="ja-JP" sz="1100" u="sng">
              <a:solidFill>
                <a:srgbClr val="FF0000"/>
              </a:solidFill>
              <a:effectLst/>
              <a:latin typeface="+mn-lt"/>
              <a:ea typeface="+mn-ea"/>
              <a:cs typeface="+mn-cs"/>
            </a:rPr>
            <a:t>学年（新学年）</a:t>
          </a:r>
          <a:r>
            <a:rPr kumimoji="1" lang="ja-JP" altLang="en-US" sz="1100" u="sng">
              <a:solidFill>
                <a:srgbClr val="FF0000"/>
              </a:solidFill>
              <a:effectLst/>
              <a:latin typeface="+mn-lt"/>
              <a:ea typeface="+mn-ea"/>
              <a:cs typeface="+mn-cs"/>
            </a:rPr>
            <a:t>の支給（追給を含む）や返納はこの欄に入力してください。</a:t>
          </a:r>
          <a:endParaRPr kumimoji="1" lang="en-US" altLang="ja-JP" sz="1100" u="sng">
            <a:solidFill>
              <a:srgbClr val="FF0000"/>
            </a:solidFill>
            <a:effectLst/>
            <a:latin typeface="+mn-lt"/>
            <a:ea typeface="+mn-ea"/>
            <a:cs typeface="+mn-cs"/>
          </a:endParaRPr>
        </a:p>
        <a:p>
          <a:pPr marL="0" marR="0" indent="0" algn="l" defTabSz="914400" eaLnBrk="1" fontAlgn="auto" latinLnBrk="0" hangingPunct="1">
            <a:lnSpc>
              <a:spcPct val="100000"/>
            </a:lnSpc>
            <a:spcBef>
              <a:spcPts val="0"/>
            </a:spcBef>
            <a:spcAft>
              <a:spcPts val="0"/>
            </a:spcAft>
            <a:buClrTx/>
            <a:buSzTx/>
            <a:buFontTx/>
            <a:buNone/>
            <a:tabLst/>
            <a:defRPr/>
          </a:pPr>
          <a:r>
            <a:rPr lang="ja-JP" altLang="en-US" u="none">
              <a:solidFill>
                <a:sysClr val="windowText" lastClr="000000"/>
              </a:solidFill>
              <a:effectLst/>
            </a:rPr>
            <a:t>本記入例の場合、今回の申請が承認され授業料が振り込まれた後、</a:t>
          </a:r>
          <a:r>
            <a:rPr lang="en-US" altLang="ja-JP" u="none">
              <a:solidFill>
                <a:sysClr val="windowText" lastClr="000000"/>
              </a:solidFill>
              <a:effectLst/>
            </a:rPr>
            <a:t>1</a:t>
          </a:r>
          <a:r>
            <a:rPr lang="ja-JP" altLang="en-US" u="none">
              <a:solidFill>
                <a:sysClr val="windowText" lastClr="000000"/>
              </a:solidFill>
              <a:effectLst/>
            </a:rPr>
            <a:t>回目の欄を入力してください。</a:t>
          </a:r>
          <a:endParaRPr kumimoji="1" lang="en-US" altLang="ja-JP" sz="1100"/>
        </a:p>
      </xdr:txBody>
    </xdr:sp>
    <xdr:clientData/>
  </xdr:twoCellAnchor>
  <xdr:twoCellAnchor>
    <xdr:from>
      <xdr:col>32</xdr:col>
      <xdr:colOff>656359</xdr:colOff>
      <xdr:row>49</xdr:row>
      <xdr:rowOff>54428</xdr:rowOff>
    </xdr:from>
    <xdr:to>
      <xdr:col>42</xdr:col>
      <xdr:colOff>278946</xdr:colOff>
      <xdr:row>59</xdr:row>
      <xdr:rowOff>66675</xdr:rowOff>
    </xdr:to>
    <xdr:sp macro="" textlink="">
      <xdr:nvSpPr>
        <xdr:cNvPr id="7" name="角丸四角形吹き出し 6">
          <a:extLst>
            <a:ext uri="{FF2B5EF4-FFF2-40B4-BE49-F238E27FC236}">
              <a16:creationId xmlns:a16="http://schemas.microsoft.com/office/drawing/2014/main" id="{00000000-0008-0000-0200-000007000000}"/>
            </a:ext>
          </a:extLst>
        </xdr:cNvPr>
        <xdr:cNvSpPr/>
      </xdr:nvSpPr>
      <xdr:spPr>
        <a:xfrm>
          <a:off x="8276359" y="7998278"/>
          <a:ext cx="6480587" cy="1964872"/>
        </a:xfrm>
        <a:prstGeom prst="wedgeRoundRectCallout">
          <a:avLst>
            <a:gd name="adj1" fmla="val -61952"/>
            <a:gd name="adj2" fmla="val -32434"/>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en-US" altLang="ja-JP" sz="1100"/>
            <a:t>【</a:t>
          </a:r>
          <a:r>
            <a:rPr kumimoji="1" lang="ja-JP" altLang="en-US" sz="1100">
              <a:solidFill>
                <a:sysClr val="windowText" lastClr="000000"/>
              </a:solidFill>
            </a:rPr>
            <a:t>振込月</a:t>
          </a:r>
          <a:r>
            <a:rPr kumimoji="1" lang="en-US" altLang="ja-JP" sz="1100">
              <a:solidFill>
                <a:sysClr val="windowText" lastClr="000000"/>
              </a:solidFill>
            </a:rPr>
            <a:t>/</a:t>
          </a:r>
          <a:r>
            <a:rPr kumimoji="1" lang="ja-JP" altLang="en-US" sz="1100">
              <a:solidFill>
                <a:sysClr val="windowText" lastClr="000000"/>
              </a:solidFill>
            </a:rPr>
            <a:t>返納月</a:t>
          </a:r>
          <a:r>
            <a:rPr kumimoji="1" lang="en-US" altLang="ja-JP" sz="1100">
              <a:solidFill>
                <a:sysClr val="windowText" lastClr="000000"/>
              </a:solidFill>
            </a:rPr>
            <a:t>】</a:t>
          </a:r>
        </a:p>
        <a:p>
          <a:pPr algn="l"/>
          <a:r>
            <a:rPr kumimoji="1" lang="ja-JP" altLang="en-US" sz="1100">
              <a:solidFill>
                <a:sysClr val="windowText" lastClr="000000"/>
              </a:solidFill>
            </a:rPr>
            <a:t>大学取りまとめ応募の場合は、取りまとめ大学が派遣学生に授業料を振り込んだ月</a:t>
          </a:r>
          <a:r>
            <a:rPr kumimoji="1" lang="en-US" altLang="ja-JP" sz="1100">
              <a:solidFill>
                <a:sysClr val="windowText" lastClr="000000"/>
              </a:solidFill>
            </a:rPr>
            <a:t>/</a:t>
          </a:r>
          <a:r>
            <a:rPr kumimoji="1" lang="ja-JP" altLang="en-US" sz="1100">
              <a:solidFill>
                <a:sysClr val="windowText" lastClr="000000"/>
              </a:solidFill>
            </a:rPr>
            <a:t>派遣学生が取りまとめ大学に返納分の授業料を振り込んだ月を記載してください。</a:t>
          </a:r>
          <a:endParaRPr kumimoji="1" lang="en-US" altLang="ja-JP" sz="1100">
            <a:solidFill>
              <a:sysClr val="windowText" lastClr="000000"/>
            </a:solidFill>
          </a:endParaRPr>
        </a:p>
        <a:p>
          <a:pPr algn="l"/>
          <a:endParaRPr kumimoji="1" lang="en-US" altLang="ja-JP" sz="1100">
            <a:solidFill>
              <a:sysClr val="windowText" lastClr="000000"/>
            </a:solidFill>
          </a:endParaRPr>
        </a:p>
        <a:p>
          <a:r>
            <a:rPr kumimoji="1" lang="en-US" altLang="ja-JP" sz="1100">
              <a:solidFill>
                <a:sysClr val="windowText" lastClr="000000"/>
              </a:solidFill>
              <a:effectLst/>
              <a:latin typeface="+mn-lt"/>
              <a:ea typeface="+mn-ea"/>
              <a:cs typeface="+mn-cs"/>
            </a:rPr>
            <a:t>【</a:t>
          </a:r>
          <a:r>
            <a:rPr kumimoji="1" lang="ja-JP" altLang="ja-JP" sz="1100">
              <a:solidFill>
                <a:sysClr val="windowText" lastClr="000000"/>
              </a:solidFill>
              <a:effectLst/>
              <a:latin typeface="+mn-lt"/>
              <a:ea typeface="+mn-ea"/>
              <a:cs typeface="+mn-cs"/>
            </a:rPr>
            <a:t>支給申請年度</a:t>
          </a:r>
          <a:r>
            <a:rPr kumimoji="1" lang="en-US" altLang="ja-JP" sz="1100">
              <a:solidFill>
                <a:sysClr val="windowText" lastClr="000000"/>
              </a:solidFill>
              <a:effectLst/>
              <a:latin typeface="+mn-lt"/>
              <a:ea typeface="+mn-ea"/>
              <a:cs typeface="+mn-cs"/>
            </a:rPr>
            <a:t>】</a:t>
          </a:r>
          <a:endParaRPr lang="ja-JP" altLang="ja-JP">
            <a:solidFill>
              <a:sysClr val="windowText" lastClr="000000"/>
            </a:solidFill>
            <a:effectLst/>
          </a:endParaRPr>
        </a:p>
        <a:p>
          <a:r>
            <a:rPr kumimoji="1" lang="ja-JP" altLang="ja-JP" sz="1100">
              <a:solidFill>
                <a:sysClr val="windowText" lastClr="000000"/>
              </a:solidFill>
              <a:effectLst/>
              <a:latin typeface="+mn-lt"/>
              <a:ea typeface="+mn-ea"/>
              <a:cs typeface="+mn-cs"/>
            </a:rPr>
            <a:t>プルダウンから選択してください。万が一、</a:t>
          </a:r>
          <a:r>
            <a:rPr kumimoji="1" lang="en-US" altLang="ja-JP" sz="1100">
              <a:solidFill>
                <a:sysClr val="windowText" lastClr="000000"/>
              </a:solidFill>
              <a:effectLst/>
              <a:latin typeface="+mn-lt"/>
              <a:ea typeface="+mn-ea"/>
              <a:cs typeface="+mn-cs"/>
            </a:rPr>
            <a:t>2023</a:t>
          </a:r>
          <a:r>
            <a:rPr kumimoji="1" lang="ja-JP" altLang="ja-JP" sz="1100">
              <a:solidFill>
                <a:sysClr val="windowText" lastClr="000000"/>
              </a:solidFill>
              <a:effectLst/>
              <a:latin typeface="+mn-lt"/>
              <a:ea typeface="+mn-ea"/>
              <a:cs typeface="+mn-cs"/>
            </a:rPr>
            <a:t>年度内に支給された</a:t>
          </a:r>
          <a:r>
            <a:rPr kumimoji="1" lang="en-US" altLang="ja-JP" sz="1100">
              <a:solidFill>
                <a:sysClr val="windowText" lastClr="000000"/>
              </a:solidFill>
              <a:effectLst/>
              <a:latin typeface="+mn-lt"/>
              <a:ea typeface="+mn-ea"/>
              <a:cs typeface="+mn-cs"/>
            </a:rPr>
            <a:t>2023-2024</a:t>
          </a:r>
          <a:r>
            <a:rPr kumimoji="1" lang="ja-JP" altLang="ja-JP" sz="1100">
              <a:solidFill>
                <a:sysClr val="windowText" lastClr="000000"/>
              </a:solidFill>
              <a:effectLst/>
              <a:latin typeface="+mn-lt"/>
              <a:ea typeface="+mn-ea"/>
              <a:cs typeface="+mn-cs"/>
            </a:rPr>
            <a:t>学年分の授業料の返納が</a:t>
          </a:r>
          <a:r>
            <a:rPr kumimoji="1" lang="en-US" altLang="ja-JP" sz="1100">
              <a:solidFill>
                <a:sysClr val="windowText" lastClr="000000"/>
              </a:solidFill>
              <a:effectLst/>
              <a:latin typeface="+mn-lt"/>
              <a:ea typeface="+mn-ea"/>
              <a:cs typeface="+mn-cs"/>
            </a:rPr>
            <a:t>2024</a:t>
          </a:r>
          <a:r>
            <a:rPr kumimoji="1" lang="ja-JP" altLang="ja-JP" sz="1100">
              <a:solidFill>
                <a:sysClr val="windowText" lastClr="000000"/>
              </a:solidFill>
              <a:effectLst/>
              <a:latin typeface="+mn-lt"/>
              <a:ea typeface="+mn-ea"/>
              <a:cs typeface="+mn-cs"/>
            </a:rPr>
            <a:t>年度に発生する場合は、「</a:t>
          </a:r>
          <a:r>
            <a:rPr kumimoji="1" lang="en-US" altLang="ja-JP" sz="1100">
              <a:solidFill>
                <a:sysClr val="windowText" lastClr="000000"/>
              </a:solidFill>
              <a:effectLst/>
              <a:latin typeface="+mn-lt"/>
              <a:ea typeface="+mn-ea"/>
              <a:cs typeface="+mn-cs"/>
            </a:rPr>
            <a:t>2023-2024</a:t>
          </a:r>
          <a:r>
            <a:rPr kumimoji="1" lang="ja-JP" altLang="ja-JP" sz="1100">
              <a:solidFill>
                <a:sysClr val="windowText" lastClr="000000"/>
              </a:solidFill>
              <a:effectLst/>
              <a:latin typeface="+mn-lt"/>
              <a:ea typeface="+mn-ea"/>
              <a:cs typeface="+mn-cs"/>
            </a:rPr>
            <a:t>学年（旧学年）」欄で「</a:t>
          </a:r>
          <a:r>
            <a:rPr kumimoji="1" lang="en-US" altLang="ja-JP" sz="1100">
              <a:solidFill>
                <a:sysClr val="windowText" lastClr="000000"/>
              </a:solidFill>
              <a:effectLst/>
              <a:latin typeface="+mn-lt"/>
              <a:ea typeface="+mn-ea"/>
              <a:cs typeface="+mn-cs"/>
            </a:rPr>
            <a:t>2023</a:t>
          </a:r>
          <a:r>
            <a:rPr kumimoji="1" lang="ja-JP" altLang="ja-JP" sz="1100">
              <a:solidFill>
                <a:sysClr val="windowText" lastClr="000000"/>
              </a:solidFill>
              <a:effectLst/>
              <a:latin typeface="+mn-lt"/>
              <a:ea typeface="+mn-ea"/>
              <a:cs typeface="+mn-cs"/>
            </a:rPr>
            <a:t>年度分」を選択してください。</a:t>
          </a:r>
          <a:endParaRPr lang="ja-JP" altLang="ja-JP">
            <a:solidFill>
              <a:sysClr val="windowText" lastClr="000000"/>
            </a:solidFill>
            <a:effectLst/>
          </a:endParaRPr>
        </a:p>
      </xdr:txBody>
    </xdr:sp>
    <xdr:clientData/>
  </xdr:twoCellAnchor>
  <xdr:twoCellAnchor>
    <xdr:from>
      <xdr:col>32</xdr:col>
      <xdr:colOff>646835</xdr:colOff>
      <xdr:row>63</xdr:row>
      <xdr:rowOff>157599</xdr:rowOff>
    </xdr:from>
    <xdr:to>
      <xdr:col>40</xdr:col>
      <xdr:colOff>542924</xdr:colOff>
      <xdr:row>67</xdr:row>
      <xdr:rowOff>38100</xdr:rowOff>
    </xdr:to>
    <xdr:sp macro="" textlink="">
      <xdr:nvSpPr>
        <xdr:cNvPr id="8" name="角丸四角形吹き出し 7">
          <a:extLst>
            <a:ext uri="{FF2B5EF4-FFF2-40B4-BE49-F238E27FC236}">
              <a16:creationId xmlns:a16="http://schemas.microsoft.com/office/drawing/2014/main" id="{00000000-0008-0000-0200-000008000000}"/>
            </a:ext>
          </a:extLst>
        </xdr:cNvPr>
        <xdr:cNvSpPr/>
      </xdr:nvSpPr>
      <xdr:spPr>
        <a:xfrm>
          <a:off x="8266835" y="10854174"/>
          <a:ext cx="5382489" cy="766326"/>
        </a:xfrm>
        <a:prstGeom prst="wedgeRoundRectCallout">
          <a:avLst>
            <a:gd name="adj1" fmla="val -63450"/>
            <a:gd name="adj2" fmla="val 31549"/>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en-US" altLang="ja-JP" sz="1100">
              <a:solidFill>
                <a:sysClr val="windowText" lastClr="000000"/>
              </a:solidFill>
            </a:rPr>
            <a:t>2024-2025</a:t>
          </a:r>
          <a:r>
            <a:rPr kumimoji="1" lang="ja-JP" altLang="en-US" sz="1100">
              <a:solidFill>
                <a:sysClr val="windowText" lastClr="000000"/>
              </a:solidFill>
            </a:rPr>
            <a:t>学年で支援終了かどうかを、プルダウンから必ず選択してください。</a:t>
          </a:r>
          <a:endParaRPr kumimoji="1" lang="en-US" altLang="ja-JP" sz="1100">
            <a:solidFill>
              <a:sysClr val="windowText" lastClr="000000"/>
            </a:solidFill>
          </a:endParaRPr>
        </a:p>
      </xdr:txBody>
    </xdr:sp>
    <xdr:clientData/>
  </xdr:twoCellAnchor>
  <xdr:twoCellAnchor>
    <xdr:from>
      <xdr:col>32</xdr:col>
      <xdr:colOff>456334</xdr:colOff>
      <xdr:row>79</xdr:row>
      <xdr:rowOff>95250</xdr:rowOff>
    </xdr:from>
    <xdr:to>
      <xdr:col>40</xdr:col>
      <xdr:colOff>381000</xdr:colOff>
      <xdr:row>84</xdr:row>
      <xdr:rowOff>28575</xdr:rowOff>
    </xdr:to>
    <xdr:sp macro="" textlink="">
      <xdr:nvSpPr>
        <xdr:cNvPr id="9" name="角丸四角形吹き出し 8">
          <a:extLst>
            <a:ext uri="{FF2B5EF4-FFF2-40B4-BE49-F238E27FC236}">
              <a16:creationId xmlns:a16="http://schemas.microsoft.com/office/drawing/2014/main" id="{00000000-0008-0000-0200-000009000000}"/>
            </a:ext>
          </a:extLst>
        </xdr:cNvPr>
        <xdr:cNvSpPr/>
      </xdr:nvSpPr>
      <xdr:spPr>
        <a:xfrm>
          <a:off x="8076334" y="14744700"/>
          <a:ext cx="5411066" cy="933450"/>
        </a:xfrm>
        <a:prstGeom prst="wedgeRoundRectCallout">
          <a:avLst>
            <a:gd name="adj1" fmla="val -61777"/>
            <a:gd name="adj2" fmla="val 59131"/>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100"/>
            <a:t>「概算</a:t>
          </a:r>
          <a:r>
            <a:rPr kumimoji="1" lang="en-US" altLang="ja-JP" sz="1100"/>
            <a:t>/</a:t>
          </a:r>
          <a:r>
            <a:rPr kumimoji="1" lang="ja-JP" altLang="en-US" sz="1100"/>
            <a:t>確定」について、「概算」で申請した学期等の授業料が確定した場合、「確定」に更新してください。「現地額」が概算申請額から変わる際は、確定した額に更新してください。</a:t>
          </a:r>
          <a:endParaRPr kumimoji="1" lang="en-US" altLang="ja-JP" sz="1100"/>
        </a:p>
      </xdr:txBody>
    </xdr:sp>
    <xdr:clientData/>
  </xdr:twoCellAnchor>
  <xdr:twoCellAnchor>
    <xdr:from>
      <xdr:col>32</xdr:col>
      <xdr:colOff>533400</xdr:colOff>
      <xdr:row>73</xdr:row>
      <xdr:rowOff>19050</xdr:rowOff>
    </xdr:from>
    <xdr:to>
      <xdr:col>40</xdr:col>
      <xdr:colOff>371475</xdr:colOff>
      <xdr:row>77</xdr:row>
      <xdr:rowOff>9524</xdr:rowOff>
    </xdr:to>
    <xdr:sp macro="" textlink="">
      <xdr:nvSpPr>
        <xdr:cNvPr id="12" name="角丸四角形吹き出し 11">
          <a:extLst>
            <a:ext uri="{FF2B5EF4-FFF2-40B4-BE49-F238E27FC236}">
              <a16:creationId xmlns:a16="http://schemas.microsoft.com/office/drawing/2014/main" id="{00000000-0008-0000-0200-00000C000000}"/>
            </a:ext>
          </a:extLst>
        </xdr:cNvPr>
        <xdr:cNvSpPr/>
      </xdr:nvSpPr>
      <xdr:spPr>
        <a:xfrm>
          <a:off x="8153400" y="13154025"/>
          <a:ext cx="5324475" cy="819149"/>
        </a:xfrm>
        <a:prstGeom prst="wedgeRoundRectCallout">
          <a:avLst>
            <a:gd name="adj1" fmla="val -63859"/>
            <a:gd name="adj2" fmla="val 25581"/>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100"/>
            <a:t>授業料の免除または減額が無い場合は、「免除等無し」を選択してください。</a:t>
          </a:r>
          <a:endParaRPr kumimoji="1" lang="en-US" altLang="ja-JP" sz="1100"/>
        </a:p>
        <a:p>
          <a:pPr algn="l"/>
          <a:r>
            <a:rPr kumimoji="1" lang="ja-JP" altLang="en-US" sz="1100"/>
            <a:t>ある場合は、詳細を記入してください。</a:t>
          </a:r>
          <a:endParaRPr kumimoji="1" lang="en-US" altLang="ja-JP" sz="1100"/>
        </a:p>
      </xdr:txBody>
    </xdr:sp>
    <xdr:clientData/>
  </xdr:twoCellAnchor>
  <xdr:twoCellAnchor>
    <xdr:from>
      <xdr:col>14</xdr:col>
      <xdr:colOff>238125</xdr:colOff>
      <xdr:row>66</xdr:row>
      <xdr:rowOff>0</xdr:rowOff>
    </xdr:from>
    <xdr:to>
      <xdr:col>18</xdr:col>
      <xdr:colOff>19050</xdr:colOff>
      <xdr:row>67</xdr:row>
      <xdr:rowOff>0</xdr:rowOff>
    </xdr:to>
    <xdr:sp macro="" textlink="">
      <xdr:nvSpPr>
        <xdr:cNvPr id="14" name="角丸四角形 13">
          <a:extLst>
            <a:ext uri="{FF2B5EF4-FFF2-40B4-BE49-F238E27FC236}">
              <a16:creationId xmlns:a16="http://schemas.microsoft.com/office/drawing/2014/main" id="{00000000-0008-0000-0200-00000E000000}"/>
            </a:ext>
          </a:extLst>
        </xdr:cNvPr>
        <xdr:cNvSpPr/>
      </xdr:nvSpPr>
      <xdr:spPr>
        <a:xfrm>
          <a:off x="3571875" y="11344275"/>
          <a:ext cx="733425" cy="238125"/>
        </a:xfrm>
        <a:prstGeom prst="roundRect">
          <a:avLst/>
        </a:prstGeom>
        <a:no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32</xdr:col>
      <xdr:colOff>666749</xdr:colOff>
      <xdr:row>67</xdr:row>
      <xdr:rowOff>123825</xdr:rowOff>
    </xdr:from>
    <xdr:to>
      <xdr:col>40</xdr:col>
      <xdr:colOff>466724</xdr:colOff>
      <xdr:row>72</xdr:row>
      <xdr:rowOff>190500</xdr:rowOff>
    </xdr:to>
    <xdr:sp macro="" textlink="">
      <xdr:nvSpPr>
        <xdr:cNvPr id="15" name="角丸四角形吹き出し 12">
          <a:extLst>
            <a:ext uri="{FF2B5EF4-FFF2-40B4-BE49-F238E27FC236}">
              <a16:creationId xmlns:a16="http://schemas.microsoft.com/office/drawing/2014/main" id="{00000000-0008-0000-0200-00000F000000}"/>
            </a:ext>
          </a:extLst>
        </xdr:cNvPr>
        <xdr:cNvSpPr/>
      </xdr:nvSpPr>
      <xdr:spPr>
        <a:xfrm>
          <a:off x="8286749" y="12163425"/>
          <a:ext cx="5286375" cy="1285875"/>
        </a:xfrm>
        <a:prstGeom prst="wedgeRoundRectCallout">
          <a:avLst>
            <a:gd name="adj1" fmla="val -66361"/>
            <a:gd name="adj2" fmla="val 44052"/>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en-US" altLang="ja-JP" sz="1100"/>
            <a:t>【</a:t>
          </a:r>
          <a:r>
            <a:rPr kumimoji="1" lang="en-US" altLang="ja-JP" sz="1100">
              <a:solidFill>
                <a:sysClr val="windowText" lastClr="000000"/>
              </a:solidFill>
            </a:rPr>
            <a:t>2025</a:t>
          </a:r>
          <a:r>
            <a:rPr kumimoji="1" lang="ja-JP" altLang="en-US" sz="1100">
              <a:solidFill>
                <a:sysClr val="windowText" lastClr="000000"/>
              </a:solidFill>
            </a:rPr>
            <a:t>年度円換算率</a:t>
          </a:r>
          <a:r>
            <a:rPr kumimoji="1" lang="en-US" altLang="ja-JP" sz="1100">
              <a:solidFill>
                <a:sysClr val="windowText" lastClr="000000"/>
              </a:solidFill>
            </a:rPr>
            <a:t>】</a:t>
          </a:r>
        </a:p>
        <a:p>
          <a:pPr algn="l"/>
          <a:r>
            <a:rPr kumimoji="1" lang="ja-JP" altLang="en-US" sz="1100" u="sng">
              <a:solidFill>
                <a:sysClr val="windowText" lastClr="000000"/>
              </a:solidFill>
            </a:rPr>
            <a:t>機構が</a:t>
          </a:r>
          <a:r>
            <a:rPr kumimoji="1" lang="en-US" altLang="ja-JP" sz="1100" u="sng">
              <a:solidFill>
                <a:sysClr val="windowText" lastClr="000000"/>
              </a:solidFill>
            </a:rPr>
            <a:t>2025</a:t>
          </a:r>
          <a:r>
            <a:rPr kumimoji="1" lang="ja-JP" altLang="en-US" sz="1100" u="sng">
              <a:solidFill>
                <a:sysClr val="windowText" lastClr="000000"/>
              </a:solidFill>
            </a:rPr>
            <a:t>年度円換算率を通知後、各自で入力してください。入力すると、</a:t>
          </a:r>
          <a:r>
            <a:rPr kumimoji="1" lang="en-US" altLang="ja-JP" sz="1100" u="sng">
              <a:solidFill>
                <a:sysClr val="windowText" lastClr="000000"/>
              </a:solidFill>
            </a:rPr>
            <a:t>2024-2025</a:t>
          </a:r>
          <a:r>
            <a:rPr kumimoji="1" lang="ja-JP" altLang="en-US" sz="1100" u="sng">
              <a:solidFill>
                <a:sysClr val="windowText" lastClr="000000"/>
              </a:solidFill>
            </a:rPr>
            <a:t>学年授業料の</a:t>
          </a:r>
          <a:r>
            <a:rPr kumimoji="1" lang="en-US" altLang="ja-JP" sz="1100" u="sng">
              <a:solidFill>
                <a:sysClr val="windowText" lastClr="000000"/>
              </a:solidFill>
            </a:rPr>
            <a:t>2025</a:t>
          </a:r>
          <a:r>
            <a:rPr kumimoji="1" lang="ja-JP" altLang="en-US" sz="1100" u="sng">
              <a:solidFill>
                <a:sysClr val="windowText" lastClr="000000"/>
              </a:solidFill>
            </a:rPr>
            <a:t>年度支給額が（年度上限調整前）が算出されます。</a:t>
          </a:r>
          <a:r>
            <a:rPr kumimoji="1" lang="en-US" altLang="ja-JP" sz="1100">
              <a:solidFill>
                <a:sysClr val="windowText" lastClr="000000"/>
              </a:solidFill>
            </a:rPr>
            <a:t>2025</a:t>
          </a:r>
          <a:r>
            <a:rPr kumimoji="1" lang="ja-JP" altLang="en-US" sz="1100">
              <a:solidFill>
                <a:sysClr val="windowText" lastClr="000000"/>
              </a:solidFill>
            </a:rPr>
            <a:t>年度の円換算率については、</a:t>
          </a:r>
          <a:r>
            <a:rPr kumimoji="1" lang="en-US" altLang="ja-JP" sz="1100">
              <a:solidFill>
                <a:sysClr val="windowText" lastClr="000000"/>
              </a:solidFill>
            </a:rPr>
            <a:t>2024</a:t>
          </a:r>
          <a:r>
            <a:rPr kumimoji="1" lang="ja-JP" altLang="en-US" sz="1100">
              <a:solidFill>
                <a:sysClr val="windowText" lastClr="000000"/>
              </a:solidFill>
            </a:rPr>
            <a:t>年度末に別途通知します。</a:t>
          </a:r>
          <a:endParaRPr kumimoji="1" lang="en-US" altLang="ja-JP" sz="1100">
            <a:solidFill>
              <a:sysClr val="windowText" lastClr="000000"/>
            </a:solidFill>
          </a:endParaRPr>
        </a:p>
      </xdr:txBody>
    </xdr:sp>
    <xdr:clientData/>
  </xdr:twoCellAnchor>
  <xdr:twoCellAnchor>
    <xdr:from>
      <xdr:col>32</xdr:col>
      <xdr:colOff>589685</xdr:colOff>
      <xdr:row>59</xdr:row>
      <xdr:rowOff>168729</xdr:rowOff>
    </xdr:from>
    <xdr:to>
      <xdr:col>40</xdr:col>
      <xdr:colOff>495301</xdr:colOff>
      <xdr:row>63</xdr:row>
      <xdr:rowOff>95251</xdr:rowOff>
    </xdr:to>
    <xdr:sp macro="" textlink="">
      <xdr:nvSpPr>
        <xdr:cNvPr id="16" name="角丸四角形吹き出し 15">
          <a:extLst>
            <a:ext uri="{FF2B5EF4-FFF2-40B4-BE49-F238E27FC236}">
              <a16:creationId xmlns:a16="http://schemas.microsoft.com/office/drawing/2014/main" id="{00000000-0008-0000-0200-000010000000}"/>
            </a:ext>
          </a:extLst>
        </xdr:cNvPr>
        <xdr:cNvSpPr/>
      </xdr:nvSpPr>
      <xdr:spPr>
        <a:xfrm>
          <a:off x="8209685" y="10065204"/>
          <a:ext cx="5392016" cy="726622"/>
        </a:xfrm>
        <a:prstGeom prst="wedgeRoundRectCallout">
          <a:avLst>
            <a:gd name="adj1" fmla="val -62603"/>
            <a:gd name="adj2" fmla="val -24084"/>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en-US" altLang="ja-JP" sz="1100">
              <a:solidFill>
                <a:sysClr val="windowText" lastClr="000000"/>
              </a:solidFill>
            </a:rPr>
            <a:t>2024-2025</a:t>
          </a:r>
          <a:r>
            <a:rPr kumimoji="1" lang="ja-JP" altLang="en-US" sz="1100">
              <a:solidFill>
                <a:sysClr val="windowText" lastClr="000000"/>
              </a:solidFill>
            </a:rPr>
            <a:t>学年授業料の</a:t>
          </a:r>
          <a:r>
            <a:rPr kumimoji="1" lang="en-US" altLang="ja-JP" sz="1100">
              <a:solidFill>
                <a:sysClr val="windowText" lastClr="000000"/>
              </a:solidFill>
            </a:rPr>
            <a:t>2025</a:t>
          </a:r>
          <a:r>
            <a:rPr kumimoji="1" lang="ja-JP" altLang="en-US" sz="1100">
              <a:solidFill>
                <a:sysClr val="windowText" lastClr="000000"/>
              </a:solidFill>
            </a:rPr>
            <a:t>年度支給額について、</a:t>
          </a:r>
          <a:r>
            <a:rPr kumimoji="1" lang="en-US" altLang="ja-JP" sz="1100">
              <a:solidFill>
                <a:sysClr val="windowText" lastClr="000000"/>
              </a:solidFill>
            </a:rPr>
            <a:t>2025</a:t>
          </a:r>
          <a:r>
            <a:rPr kumimoji="1" lang="ja-JP" altLang="en-US" sz="1100">
              <a:solidFill>
                <a:sysClr val="windowText" lastClr="000000"/>
              </a:solidFill>
            </a:rPr>
            <a:t>年度に記入してください。</a:t>
          </a:r>
          <a:endParaRPr kumimoji="1" lang="en-US" altLang="ja-JP" sz="1100">
            <a:solidFill>
              <a:sysClr val="windowText" lastClr="000000"/>
            </a:solidFill>
          </a:endParaRPr>
        </a:p>
        <a:p>
          <a:pPr algn="l"/>
          <a:r>
            <a:rPr kumimoji="1" lang="en-US" altLang="ja-JP" sz="1100">
              <a:solidFill>
                <a:sysClr val="windowText" lastClr="000000"/>
              </a:solidFill>
            </a:rPr>
            <a:t>※2024</a:t>
          </a:r>
          <a:r>
            <a:rPr kumimoji="1" lang="ja-JP" altLang="en-US" sz="1100">
              <a:solidFill>
                <a:sysClr val="windowText" lastClr="000000"/>
              </a:solidFill>
            </a:rPr>
            <a:t>年度中はこの欄は使用しません。</a:t>
          </a:r>
          <a:endParaRPr kumimoji="1" lang="en-US" altLang="ja-JP" sz="1100">
            <a:solidFill>
              <a:sysClr val="windowText" lastClr="000000"/>
            </a:solidFill>
          </a:endParaRPr>
        </a:p>
      </xdr:txBody>
    </xdr:sp>
    <xdr:clientData/>
  </xdr:twoCellAnchor>
  <xdr:twoCellAnchor>
    <xdr:from>
      <xdr:col>27</xdr:col>
      <xdr:colOff>219075</xdr:colOff>
      <xdr:row>72</xdr:row>
      <xdr:rowOff>0</xdr:rowOff>
    </xdr:from>
    <xdr:to>
      <xdr:col>31</xdr:col>
      <xdr:colOff>28575</xdr:colOff>
      <xdr:row>73</xdr:row>
      <xdr:rowOff>38100</xdr:rowOff>
    </xdr:to>
    <xdr:sp macro="" textlink="">
      <xdr:nvSpPr>
        <xdr:cNvPr id="17" name="角丸四角形 16">
          <a:extLst>
            <a:ext uri="{FF2B5EF4-FFF2-40B4-BE49-F238E27FC236}">
              <a16:creationId xmlns:a16="http://schemas.microsoft.com/office/drawing/2014/main" id="{00000000-0008-0000-0200-000011000000}"/>
            </a:ext>
          </a:extLst>
        </xdr:cNvPr>
        <xdr:cNvSpPr/>
      </xdr:nvSpPr>
      <xdr:spPr>
        <a:xfrm>
          <a:off x="6648450" y="12801600"/>
          <a:ext cx="762000" cy="371475"/>
        </a:xfrm>
        <a:prstGeom prst="roundRect">
          <a:avLst/>
        </a:prstGeom>
        <a:no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32</xdr:col>
      <xdr:colOff>466725</xdr:colOff>
      <xdr:row>103</xdr:row>
      <xdr:rowOff>85725</xdr:rowOff>
    </xdr:from>
    <xdr:to>
      <xdr:col>39</xdr:col>
      <xdr:colOff>427017</xdr:colOff>
      <xdr:row>108</xdr:row>
      <xdr:rowOff>177512</xdr:rowOff>
    </xdr:to>
    <xdr:sp macro="" textlink="">
      <xdr:nvSpPr>
        <xdr:cNvPr id="19" name="角丸四角形吹き出し 18">
          <a:extLst>
            <a:ext uri="{FF2B5EF4-FFF2-40B4-BE49-F238E27FC236}">
              <a16:creationId xmlns:a16="http://schemas.microsoft.com/office/drawing/2014/main" id="{00000000-0008-0000-0200-000013000000}"/>
            </a:ext>
          </a:extLst>
        </xdr:cNvPr>
        <xdr:cNvSpPr/>
      </xdr:nvSpPr>
      <xdr:spPr>
        <a:xfrm>
          <a:off x="8086725" y="19573875"/>
          <a:ext cx="4760892" cy="996662"/>
        </a:xfrm>
        <a:prstGeom prst="wedgeRoundRectCallout">
          <a:avLst>
            <a:gd name="adj1" fmla="val -60700"/>
            <a:gd name="adj2" fmla="val -37093"/>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100"/>
            <a:t>原則、年度内授業料の確定は、概算申請後１回としてください。やむを得ず変更になった場合は、③で確定後の変更をしてください。</a:t>
          </a:r>
          <a:endParaRPr kumimoji="1" lang="en-US" altLang="ja-JP" sz="1100"/>
        </a:p>
      </xdr:txBody>
    </xdr:sp>
    <xdr:clientData/>
  </xdr:twoCellAnchor>
  <xdr:twoCellAnchor>
    <xdr:from>
      <xdr:col>32</xdr:col>
      <xdr:colOff>581025</xdr:colOff>
      <xdr:row>111</xdr:row>
      <xdr:rowOff>161925</xdr:rowOff>
    </xdr:from>
    <xdr:to>
      <xdr:col>41</xdr:col>
      <xdr:colOff>352425</xdr:colOff>
      <xdr:row>119</xdr:row>
      <xdr:rowOff>228600</xdr:rowOff>
    </xdr:to>
    <xdr:sp macro="" textlink="">
      <xdr:nvSpPr>
        <xdr:cNvPr id="20" name="角丸四角形吹き出し 19">
          <a:extLst>
            <a:ext uri="{FF2B5EF4-FFF2-40B4-BE49-F238E27FC236}">
              <a16:creationId xmlns:a16="http://schemas.microsoft.com/office/drawing/2014/main" id="{00000000-0008-0000-0200-000014000000}"/>
            </a:ext>
          </a:extLst>
        </xdr:cNvPr>
        <xdr:cNvSpPr/>
      </xdr:nvSpPr>
      <xdr:spPr>
        <a:xfrm>
          <a:off x="8201025" y="21135975"/>
          <a:ext cx="5943600" cy="1790700"/>
        </a:xfrm>
        <a:prstGeom prst="wedgeRoundRectCallout">
          <a:avLst>
            <a:gd name="adj1" fmla="val -60592"/>
            <a:gd name="adj2" fmla="val 15855"/>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100">
              <a:solidFill>
                <a:sysClr val="windowText" lastClr="000000"/>
              </a:solidFill>
            </a:rPr>
            <a:t>本記入例の場合、</a:t>
          </a:r>
          <a:r>
            <a:rPr kumimoji="1" lang="en-US" altLang="ja-JP" sz="1100">
              <a:solidFill>
                <a:sysClr val="windowText" lastClr="000000"/>
              </a:solidFill>
            </a:rPr>
            <a:t>2024-2025</a:t>
          </a:r>
          <a:r>
            <a:rPr kumimoji="1" lang="ja-JP" altLang="en-US" sz="1100">
              <a:solidFill>
                <a:sysClr val="windowText" lastClr="000000"/>
              </a:solidFill>
            </a:rPr>
            <a:t>学年授業料の最終的な</a:t>
          </a:r>
          <a:r>
            <a:rPr kumimoji="1" lang="en-US" altLang="ja-JP" sz="1100">
              <a:solidFill>
                <a:sysClr val="windowText" lastClr="000000"/>
              </a:solidFill>
            </a:rPr>
            <a:t>2024</a:t>
          </a:r>
          <a:r>
            <a:rPr kumimoji="1" lang="ja-JP" altLang="en-US" sz="1100">
              <a:solidFill>
                <a:sysClr val="windowText" lastClr="000000"/>
              </a:solidFill>
            </a:rPr>
            <a:t>年度支給額は</a:t>
          </a:r>
          <a:r>
            <a:rPr kumimoji="1" lang="en-US" altLang="ja-JP" sz="1100">
              <a:solidFill>
                <a:sysClr val="windowText" lastClr="000000"/>
              </a:solidFill>
            </a:rPr>
            <a:t>1,103,667</a:t>
          </a:r>
          <a:r>
            <a:rPr kumimoji="1" lang="ja-JP" altLang="en-US" sz="1100">
              <a:solidFill>
                <a:sysClr val="windowText" lastClr="000000"/>
              </a:solidFill>
            </a:rPr>
            <a:t>円になります。</a:t>
          </a:r>
          <a:endParaRPr kumimoji="1" lang="en-US" altLang="ja-JP" sz="1100">
            <a:solidFill>
              <a:sysClr val="windowText" lastClr="000000"/>
            </a:solidFill>
          </a:endParaRPr>
        </a:p>
        <a:p>
          <a:pPr algn="l"/>
          <a:endParaRPr kumimoji="1" lang="en-US" altLang="ja-JP" sz="1100">
            <a:solidFill>
              <a:sysClr val="windowText" lastClr="000000"/>
            </a:solidFill>
          </a:endParaRPr>
        </a:p>
        <a:p>
          <a:pPr algn="l"/>
          <a:r>
            <a:rPr kumimoji="1" lang="ja-JP" altLang="en-US" sz="1100">
              <a:solidFill>
                <a:sysClr val="windowText" lastClr="000000"/>
              </a:solidFill>
            </a:rPr>
            <a:t>支給済の</a:t>
          </a:r>
          <a:r>
            <a:rPr kumimoji="1" lang="en-US" altLang="ja-JP" sz="1100">
              <a:solidFill>
                <a:sysClr val="windowText" lastClr="000000"/>
              </a:solidFill>
            </a:rPr>
            <a:t>2024‐2025</a:t>
          </a:r>
          <a:r>
            <a:rPr kumimoji="1" lang="ja-JP" altLang="en-US" sz="1100">
              <a:solidFill>
                <a:sysClr val="windowText" lastClr="000000"/>
              </a:solidFill>
            </a:rPr>
            <a:t>学年授業料の</a:t>
          </a:r>
          <a:r>
            <a:rPr kumimoji="1" lang="en-US" altLang="ja-JP" sz="1100">
              <a:solidFill>
                <a:sysClr val="windowText" lastClr="000000"/>
              </a:solidFill>
            </a:rPr>
            <a:t>2024</a:t>
          </a:r>
          <a:r>
            <a:rPr kumimoji="1" lang="ja-JP" altLang="en-US" sz="1100">
              <a:solidFill>
                <a:sysClr val="windowText" lastClr="000000"/>
              </a:solidFill>
            </a:rPr>
            <a:t>年度支給額</a:t>
          </a:r>
          <a:r>
            <a:rPr kumimoji="1" lang="en-US" altLang="ja-JP" sz="1100">
              <a:solidFill>
                <a:sysClr val="windowText" lastClr="000000"/>
              </a:solidFill>
            </a:rPr>
            <a:t>1,605,332</a:t>
          </a:r>
          <a:r>
            <a:rPr kumimoji="1" lang="ja-JP" altLang="en-US" sz="1100">
              <a:solidFill>
                <a:sysClr val="windowText" lastClr="000000"/>
              </a:solidFill>
            </a:rPr>
            <a:t>円（当初支給額</a:t>
          </a:r>
          <a:r>
            <a:rPr kumimoji="1" lang="en-US" altLang="ja-JP" sz="1100">
              <a:solidFill>
                <a:sysClr val="windowText" lastClr="000000"/>
              </a:solidFill>
            </a:rPr>
            <a:t>1,505,00</a:t>
          </a:r>
          <a:r>
            <a:rPr kumimoji="1" lang="ja-JP" altLang="en-US" sz="1100">
              <a:solidFill>
                <a:sysClr val="windowText" lastClr="000000"/>
              </a:solidFill>
            </a:rPr>
            <a:t>円＋追給額</a:t>
          </a:r>
          <a:r>
            <a:rPr kumimoji="1" lang="en-US" altLang="ja-JP" sz="1100">
              <a:solidFill>
                <a:sysClr val="windowText" lastClr="000000"/>
              </a:solidFill>
            </a:rPr>
            <a:t>100,332</a:t>
          </a:r>
          <a:r>
            <a:rPr kumimoji="1" lang="ja-JP" altLang="en-US" sz="1100">
              <a:solidFill>
                <a:sysClr val="windowText" lastClr="000000"/>
              </a:solidFill>
            </a:rPr>
            <a:t>円）と、今回申請により確定した</a:t>
          </a:r>
          <a:r>
            <a:rPr kumimoji="1" lang="en-US" altLang="ja-JP" sz="1100">
              <a:solidFill>
                <a:sysClr val="windowText" lastClr="000000"/>
              </a:solidFill>
            </a:rPr>
            <a:t>2024</a:t>
          </a:r>
          <a:r>
            <a:rPr kumimoji="1" lang="ja-JP" altLang="en-US" sz="1100">
              <a:solidFill>
                <a:sysClr val="windowText" lastClr="000000"/>
              </a:solidFill>
            </a:rPr>
            <a:t>年度支給額</a:t>
          </a:r>
          <a:r>
            <a:rPr kumimoji="1" lang="en-US" altLang="ja-JP" sz="1100">
              <a:solidFill>
                <a:sysClr val="windowText" lastClr="000000"/>
              </a:solidFill>
            </a:rPr>
            <a:t>1,103,667</a:t>
          </a:r>
          <a:r>
            <a:rPr kumimoji="1" lang="ja-JP" altLang="en-US" sz="1100">
              <a:solidFill>
                <a:sysClr val="windowText" lastClr="000000"/>
              </a:solidFill>
            </a:rPr>
            <a:t>円の差額の</a:t>
          </a:r>
          <a:r>
            <a:rPr kumimoji="1" lang="en-US" altLang="ja-JP" sz="1100">
              <a:solidFill>
                <a:sysClr val="windowText" lastClr="000000"/>
              </a:solidFill>
            </a:rPr>
            <a:t>501,665</a:t>
          </a:r>
          <a:r>
            <a:rPr kumimoji="1" lang="ja-JP" altLang="en-US" sz="1100">
              <a:solidFill>
                <a:sysClr val="windowText" lastClr="000000"/>
              </a:solidFill>
            </a:rPr>
            <a:t>円が、今回の返納額となります。</a:t>
          </a:r>
          <a:endParaRPr kumimoji="1" lang="en-US" altLang="ja-JP" sz="1100">
            <a:solidFill>
              <a:sysClr val="windowText" lastClr="000000"/>
            </a:solidFill>
          </a:endParaRPr>
        </a:p>
      </xdr:txBody>
    </xdr:sp>
    <xdr:clientData/>
  </xdr:twoCellAnchor>
  <xdr:twoCellAnchor>
    <xdr:from>
      <xdr:col>32</xdr:col>
      <xdr:colOff>447675</xdr:colOff>
      <xdr:row>123</xdr:row>
      <xdr:rowOff>314325</xdr:rowOff>
    </xdr:from>
    <xdr:to>
      <xdr:col>39</xdr:col>
      <xdr:colOff>407967</xdr:colOff>
      <xdr:row>128</xdr:row>
      <xdr:rowOff>9525</xdr:rowOff>
    </xdr:to>
    <xdr:sp macro="" textlink="">
      <xdr:nvSpPr>
        <xdr:cNvPr id="21" name="角丸四角形吹き出し 20">
          <a:extLst>
            <a:ext uri="{FF2B5EF4-FFF2-40B4-BE49-F238E27FC236}">
              <a16:creationId xmlns:a16="http://schemas.microsoft.com/office/drawing/2014/main" id="{00000000-0008-0000-0200-000015000000}"/>
            </a:ext>
          </a:extLst>
        </xdr:cNvPr>
        <xdr:cNvSpPr/>
      </xdr:nvSpPr>
      <xdr:spPr>
        <a:xfrm>
          <a:off x="8067675" y="24003000"/>
          <a:ext cx="4760892" cy="771525"/>
        </a:xfrm>
        <a:prstGeom prst="wedgeRoundRectCallout">
          <a:avLst>
            <a:gd name="adj1" fmla="val -60100"/>
            <a:gd name="adj2" fmla="val -24669"/>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100"/>
            <a:t>「納付残額」が０円になるまで報告が必要です。</a:t>
          </a:r>
          <a:endParaRPr kumimoji="1" lang="en-US" altLang="ja-JP" sz="1100"/>
        </a:p>
      </xdr:txBody>
    </xdr:sp>
    <xdr:clientData/>
  </xdr:twoCellAnchor>
  <xdr:twoCellAnchor>
    <xdr:from>
      <xdr:col>0</xdr:col>
      <xdr:colOff>95250</xdr:colOff>
      <xdr:row>17</xdr:row>
      <xdr:rowOff>95250</xdr:rowOff>
    </xdr:from>
    <xdr:to>
      <xdr:col>3</xdr:col>
      <xdr:colOff>205811</xdr:colOff>
      <xdr:row>19</xdr:row>
      <xdr:rowOff>95852</xdr:rowOff>
    </xdr:to>
    <xdr:sp macro="" textlink="">
      <xdr:nvSpPr>
        <xdr:cNvPr id="22" name="角丸四角形 21">
          <a:extLst>
            <a:ext uri="{FF2B5EF4-FFF2-40B4-BE49-F238E27FC236}">
              <a16:creationId xmlns:a16="http://schemas.microsoft.com/office/drawing/2014/main" id="{00000000-0008-0000-0200-000016000000}"/>
            </a:ext>
          </a:extLst>
        </xdr:cNvPr>
        <xdr:cNvSpPr/>
      </xdr:nvSpPr>
      <xdr:spPr>
        <a:xfrm>
          <a:off x="95250" y="2705100"/>
          <a:ext cx="824936" cy="314927"/>
        </a:xfrm>
        <a:prstGeom prst="roundRect">
          <a:avLst/>
        </a:prstGeom>
        <a:solidFill>
          <a:schemeClr val="accent5">
            <a:lumMod val="20000"/>
            <a:lumOff val="80000"/>
          </a:schemeClr>
        </a:solidFill>
        <a:ln>
          <a:solidFill>
            <a:srgbClr val="0000FF"/>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b="1">
              <a:solidFill>
                <a:srgbClr val="0000FF"/>
              </a:solidFill>
            </a:rPr>
            <a:t>記入例</a:t>
          </a:r>
        </a:p>
      </xdr:txBody>
    </xdr:sp>
    <xdr:clientData/>
  </xdr:twoCellAnchor>
  <xdr:twoCellAnchor>
    <xdr:from>
      <xdr:col>1</xdr:col>
      <xdr:colOff>38100</xdr:colOff>
      <xdr:row>75</xdr:row>
      <xdr:rowOff>38100</xdr:rowOff>
    </xdr:from>
    <xdr:to>
      <xdr:col>5</xdr:col>
      <xdr:colOff>228600</xdr:colOff>
      <xdr:row>78</xdr:row>
      <xdr:rowOff>238125</xdr:rowOff>
    </xdr:to>
    <xdr:sp macro="" textlink="">
      <xdr:nvSpPr>
        <xdr:cNvPr id="23" name="角丸四角形 22">
          <a:extLst>
            <a:ext uri="{FF2B5EF4-FFF2-40B4-BE49-F238E27FC236}">
              <a16:creationId xmlns:a16="http://schemas.microsoft.com/office/drawing/2014/main" id="{00000000-0008-0000-0200-000017000000}"/>
            </a:ext>
          </a:extLst>
        </xdr:cNvPr>
        <xdr:cNvSpPr/>
      </xdr:nvSpPr>
      <xdr:spPr>
        <a:xfrm>
          <a:off x="276225" y="13630275"/>
          <a:ext cx="1143000" cy="1009650"/>
        </a:xfrm>
        <a:prstGeom prst="roundRect">
          <a:avLst/>
        </a:prstGeom>
        <a:no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238125</xdr:colOff>
      <xdr:row>66</xdr:row>
      <xdr:rowOff>0</xdr:rowOff>
    </xdr:from>
    <xdr:to>
      <xdr:col>18</xdr:col>
      <xdr:colOff>19050</xdr:colOff>
      <xdr:row>67</xdr:row>
      <xdr:rowOff>0</xdr:rowOff>
    </xdr:to>
    <xdr:sp macro="" textlink="">
      <xdr:nvSpPr>
        <xdr:cNvPr id="26" name="角丸四角形 25">
          <a:extLst>
            <a:ext uri="{FF2B5EF4-FFF2-40B4-BE49-F238E27FC236}">
              <a16:creationId xmlns:a16="http://schemas.microsoft.com/office/drawing/2014/main" id="{00000000-0008-0000-0100-000014000000}"/>
            </a:ext>
          </a:extLst>
        </xdr:cNvPr>
        <xdr:cNvSpPr/>
      </xdr:nvSpPr>
      <xdr:spPr>
        <a:xfrm>
          <a:off x="3571875" y="11344275"/>
          <a:ext cx="733425" cy="238125"/>
        </a:xfrm>
        <a:prstGeom prst="roundRect">
          <a:avLst/>
        </a:prstGeom>
        <a:no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30</xdr:col>
      <xdr:colOff>108858</xdr:colOff>
      <xdr:row>1</xdr:row>
      <xdr:rowOff>13608</xdr:rowOff>
    </xdr:from>
    <xdr:to>
      <xdr:col>31</xdr:col>
      <xdr:colOff>122465</xdr:colOff>
      <xdr:row>2</xdr:row>
      <xdr:rowOff>13608</xdr:rowOff>
    </xdr:to>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7252608" y="2785383"/>
          <a:ext cx="251732" cy="152400"/>
        </a:xfrm>
        <a:prstGeom prst="rect">
          <a:avLst/>
        </a:prstGeom>
        <a:solidFill>
          <a:schemeClr val="lt1"/>
        </a:solidFill>
        <a:ln w="9525"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t>共</a:t>
          </a:r>
          <a:endParaRPr kumimoji="1" lang="en-US" altLang="ja-JP" sz="1100" b="1"/>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30</xdr:col>
      <xdr:colOff>98177</xdr:colOff>
      <xdr:row>0</xdr:row>
      <xdr:rowOff>27610</xdr:rowOff>
    </xdr:from>
    <xdr:to>
      <xdr:col>31</xdr:col>
      <xdr:colOff>133147</xdr:colOff>
      <xdr:row>1</xdr:row>
      <xdr:rowOff>43148</xdr:rowOff>
    </xdr:to>
    <xdr:sp macro="" textlink="">
      <xdr:nvSpPr>
        <xdr:cNvPr id="2" name="テキスト ボックス 1">
          <a:extLst>
            <a:ext uri="{FF2B5EF4-FFF2-40B4-BE49-F238E27FC236}">
              <a16:creationId xmlns:a16="http://schemas.microsoft.com/office/drawing/2014/main" id="{00000000-0008-0000-0400-000002000000}"/>
            </a:ext>
          </a:extLst>
        </xdr:cNvPr>
        <xdr:cNvSpPr txBox="1"/>
      </xdr:nvSpPr>
      <xdr:spPr>
        <a:xfrm>
          <a:off x="6146552" y="27610"/>
          <a:ext cx="234995" cy="167938"/>
        </a:xfrm>
        <a:prstGeom prst="rect">
          <a:avLst/>
        </a:prstGeom>
        <a:solidFill>
          <a:schemeClr val="lt1"/>
        </a:solidFill>
        <a:ln w="9525"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t>共</a:t>
          </a:r>
          <a:endParaRPr kumimoji="1" lang="en-US" altLang="ja-JP" sz="1100" b="1"/>
        </a:p>
      </xdr:txBody>
    </xdr:sp>
    <xdr:clientData/>
  </xdr:twoCellAnchor>
  <xdr:twoCellAnchor>
    <xdr:from>
      <xdr:col>32</xdr:col>
      <xdr:colOff>561975</xdr:colOff>
      <xdr:row>4</xdr:row>
      <xdr:rowOff>0</xdr:rowOff>
    </xdr:from>
    <xdr:to>
      <xdr:col>38</xdr:col>
      <xdr:colOff>628650</xdr:colOff>
      <xdr:row>11</xdr:row>
      <xdr:rowOff>114300</xdr:rowOff>
    </xdr:to>
    <xdr:sp macro="" textlink="">
      <xdr:nvSpPr>
        <xdr:cNvPr id="6" name="テキスト ボックス 5">
          <a:extLst>
            <a:ext uri="{FF2B5EF4-FFF2-40B4-BE49-F238E27FC236}">
              <a16:creationId xmlns:a16="http://schemas.microsoft.com/office/drawing/2014/main" id="{00000000-0008-0000-0400-000006000000}"/>
            </a:ext>
          </a:extLst>
        </xdr:cNvPr>
        <xdr:cNvSpPr txBox="1"/>
      </xdr:nvSpPr>
      <xdr:spPr>
        <a:xfrm>
          <a:off x="7010400" y="847725"/>
          <a:ext cx="4181475" cy="1647825"/>
        </a:xfrm>
        <a:prstGeom prst="rect">
          <a:avLst/>
        </a:prstGeom>
        <a:solidFill>
          <a:schemeClr val="lt1"/>
        </a:solidFill>
        <a:ln w="41275" cmpd="thickThin">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100">
              <a:solidFill>
                <a:srgbClr val="FF0000"/>
              </a:solidFill>
            </a:rPr>
            <a:t>根拠書類を本用紙に添付すると、縮小される又は解像度が落ちるため判読できない場合は、本用紙を鑑として根拠書類を添付してください。本用紙には、添付する根拠書類の概要を記載してください。</a:t>
          </a:r>
          <a:endParaRPr kumimoji="1" lang="en-US" altLang="ja-JP" sz="1100">
            <a:solidFill>
              <a:srgbClr val="FF0000"/>
            </a:solidFill>
          </a:endParaRPr>
        </a:p>
        <a:p>
          <a:pPr algn="l"/>
          <a:endParaRPr kumimoji="1" lang="en-US" altLang="ja-JP" sz="1100">
            <a:solidFill>
              <a:srgbClr val="FF0000"/>
            </a:solidFill>
          </a:endParaRPr>
        </a:p>
        <a:p>
          <a:pPr algn="l"/>
          <a:r>
            <a:rPr kumimoji="1" lang="en-US" altLang="ja-JP" sz="1100">
              <a:solidFill>
                <a:srgbClr val="FF0000"/>
              </a:solidFill>
            </a:rPr>
            <a:t>※</a:t>
          </a:r>
          <a:r>
            <a:rPr kumimoji="1" lang="ja-JP" altLang="en-US" sz="1100">
              <a:solidFill>
                <a:srgbClr val="FF0000"/>
              </a:solidFill>
            </a:rPr>
            <a:t>印刷した際に判読できるよう、作成してください。</a:t>
          </a:r>
        </a:p>
      </xdr:txBody>
    </xdr:sp>
    <xdr:clientData/>
  </xdr:twoCellAnchor>
  <xdr:twoCellAnchor>
    <xdr:from>
      <xdr:col>32</xdr:col>
      <xdr:colOff>417369</xdr:colOff>
      <xdr:row>16</xdr:row>
      <xdr:rowOff>95250</xdr:rowOff>
    </xdr:from>
    <xdr:to>
      <xdr:col>41</xdr:col>
      <xdr:colOff>581025</xdr:colOff>
      <xdr:row>41</xdr:row>
      <xdr:rowOff>95251</xdr:rowOff>
    </xdr:to>
    <xdr:sp macro="" textlink="">
      <xdr:nvSpPr>
        <xdr:cNvPr id="4" name="角丸四角形吹き出し 6">
          <a:extLst>
            <a:ext uri="{FF2B5EF4-FFF2-40B4-BE49-F238E27FC236}">
              <a16:creationId xmlns:a16="http://schemas.microsoft.com/office/drawing/2014/main" id="{6E6A5C68-AA94-4996-9593-9E5714D27A2A}"/>
            </a:ext>
          </a:extLst>
        </xdr:cNvPr>
        <xdr:cNvSpPr/>
      </xdr:nvSpPr>
      <xdr:spPr>
        <a:xfrm>
          <a:off x="6865794" y="3381375"/>
          <a:ext cx="6335856" cy="3810001"/>
        </a:xfrm>
        <a:prstGeom prst="wedgeRoundRectCallout">
          <a:avLst>
            <a:gd name="adj1" fmla="val -10558"/>
            <a:gd name="adj2" fmla="val 48864"/>
            <a:gd name="adj3" fmla="val 16667"/>
          </a:avLst>
        </a:prstGeom>
        <a:solidFill>
          <a:schemeClr val="accent6">
            <a:lumMod val="20000"/>
            <a:lumOff val="80000"/>
          </a:schemeClr>
        </a:solidFill>
        <a:ln>
          <a:solidFill>
            <a:schemeClr val="accent6"/>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lang="en-US" altLang="ja-JP" sz="1000" b="1" i="0">
              <a:solidFill>
                <a:schemeClr val="dk1"/>
              </a:solidFill>
              <a:effectLst/>
              <a:latin typeface="+mn-ea"/>
              <a:ea typeface="+mn-ea"/>
              <a:cs typeface="+mn-cs"/>
            </a:rPr>
            <a:t>【</a:t>
          </a:r>
          <a:r>
            <a:rPr lang="ja-JP" altLang="ja-JP" sz="1000" b="1" i="0">
              <a:solidFill>
                <a:schemeClr val="dk1"/>
              </a:solidFill>
              <a:effectLst/>
              <a:latin typeface="+mn-ea"/>
              <a:ea typeface="+mn-ea"/>
              <a:cs typeface="+mn-cs"/>
            </a:rPr>
            <a:t>請求書確認項目</a:t>
          </a:r>
          <a:r>
            <a:rPr lang="en-US" altLang="ja-JP" sz="1000" b="1" i="0">
              <a:solidFill>
                <a:schemeClr val="dk1"/>
              </a:solidFill>
              <a:effectLst/>
              <a:latin typeface="+mn-ea"/>
              <a:ea typeface="+mn-ea"/>
              <a:cs typeface="+mn-cs"/>
            </a:rPr>
            <a:t>】</a:t>
          </a:r>
          <a:r>
            <a:rPr lang="ja-JP" altLang="ja-JP" sz="1000">
              <a:solidFill>
                <a:schemeClr val="dk1"/>
              </a:solidFill>
              <a:effectLst/>
              <a:latin typeface="+mn-ea"/>
              <a:ea typeface="+mn-ea"/>
              <a:cs typeface="+mn-cs"/>
            </a:rPr>
            <a:t> </a:t>
          </a:r>
          <a:r>
            <a:rPr lang="en-US" altLang="ja-JP" sz="1000" b="1">
              <a:solidFill>
                <a:srgbClr val="C00000"/>
              </a:solidFill>
              <a:effectLst/>
              <a:latin typeface="+mn-ea"/>
              <a:ea typeface="+mn-ea"/>
              <a:cs typeface="+mn-cs"/>
            </a:rPr>
            <a:t>※</a:t>
          </a:r>
          <a:r>
            <a:rPr lang="ja-JP" altLang="ja-JP" sz="1000" b="1" i="0" u="sng">
              <a:solidFill>
                <a:srgbClr val="C00000"/>
              </a:solidFill>
              <a:effectLst/>
              <a:latin typeface="+mn-ea"/>
              <a:ea typeface="+mn-ea"/>
              <a:cs typeface="+mn-cs"/>
            </a:rPr>
            <a:t>請求書の該当箇所にハイライトをし、和訳を付してください。</a:t>
          </a:r>
          <a:r>
            <a:rPr lang="ja-JP" altLang="ja-JP" sz="1000" b="1" u="sng">
              <a:solidFill>
                <a:srgbClr val="C00000"/>
              </a:solidFill>
              <a:effectLst/>
              <a:latin typeface="+mn-ea"/>
              <a:ea typeface="+mn-ea"/>
              <a:cs typeface="+mn-cs"/>
            </a:rPr>
            <a:t> </a:t>
          </a:r>
          <a:endParaRPr lang="ja-JP" altLang="ja-JP" sz="1000" b="1" u="sng">
            <a:solidFill>
              <a:srgbClr val="C00000"/>
            </a:solidFill>
            <a:effectLst/>
            <a:latin typeface="+mn-ea"/>
            <a:ea typeface="+mn-ea"/>
          </a:endParaRPr>
        </a:p>
        <a:p>
          <a:pPr algn="l"/>
          <a:r>
            <a:rPr lang="ja-JP" altLang="ja-JP" sz="1000" b="1" i="0">
              <a:solidFill>
                <a:schemeClr val="dk1"/>
              </a:solidFill>
              <a:effectLst/>
              <a:latin typeface="+mn-ea"/>
              <a:ea typeface="+mn-ea"/>
              <a:cs typeface="+mn-cs"/>
            </a:rPr>
            <a:t>① 留学先大学が発行したものである</a:t>
          </a:r>
          <a:r>
            <a:rPr lang="ja-JP" altLang="ja-JP" sz="1000">
              <a:solidFill>
                <a:schemeClr val="dk1"/>
              </a:solidFill>
              <a:effectLst/>
              <a:latin typeface="+mn-ea"/>
              <a:ea typeface="+mn-ea"/>
              <a:cs typeface="+mn-cs"/>
            </a:rPr>
            <a:t> </a:t>
          </a:r>
          <a:endParaRPr lang="ja-JP" altLang="ja-JP" sz="1000">
            <a:effectLst/>
            <a:latin typeface="+mn-ea"/>
            <a:ea typeface="+mn-ea"/>
          </a:endParaRPr>
        </a:p>
        <a:p>
          <a:pPr algn="l"/>
          <a:r>
            <a:rPr lang="ja-JP" altLang="en-US" sz="1000" b="0" i="0">
              <a:solidFill>
                <a:schemeClr val="dk1"/>
              </a:solidFill>
              <a:effectLst/>
              <a:latin typeface="+mn-ea"/>
              <a:ea typeface="+mn-ea"/>
              <a:cs typeface="+mn-cs"/>
            </a:rPr>
            <a:t>　　</a:t>
          </a:r>
          <a:r>
            <a:rPr lang="ja-JP" altLang="ja-JP" sz="1000" b="0" i="0">
              <a:solidFill>
                <a:schemeClr val="dk1"/>
              </a:solidFill>
              <a:effectLst/>
              <a:latin typeface="+mn-ea"/>
              <a:ea typeface="+mn-ea"/>
              <a:cs typeface="+mn-cs"/>
            </a:rPr>
            <a:t>・レターヘッド、担当者名・サイン、学校印などで、</a:t>
          </a:r>
          <a:r>
            <a:rPr lang="ja-JP" altLang="en-US" sz="1000" b="0" i="0">
              <a:solidFill>
                <a:schemeClr val="dk1"/>
              </a:solidFill>
              <a:effectLst/>
              <a:latin typeface="+mn-ea"/>
              <a:ea typeface="+mn-ea"/>
              <a:cs typeface="+mn-cs"/>
            </a:rPr>
            <a:t>留学先大学名が</a:t>
          </a:r>
          <a:r>
            <a:rPr lang="ja-JP" altLang="ja-JP" sz="1000" b="0" i="0">
              <a:solidFill>
                <a:schemeClr val="dk1"/>
              </a:solidFill>
              <a:effectLst/>
              <a:latin typeface="+mn-ea"/>
              <a:ea typeface="+mn-ea"/>
              <a:cs typeface="+mn-cs"/>
            </a:rPr>
            <a:t>確認できる。</a:t>
          </a:r>
          <a:endParaRPr lang="ja-JP" altLang="ja-JP" sz="1000">
            <a:effectLst/>
            <a:latin typeface="+mn-ea"/>
            <a:ea typeface="+mn-ea"/>
          </a:endParaRPr>
        </a:p>
        <a:p>
          <a:pPr algn="l"/>
          <a:r>
            <a:rPr lang="ja-JP" altLang="ja-JP" sz="1000" b="1" i="0">
              <a:solidFill>
                <a:schemeClr val="dk1"/>
              </a:solidFill>
              <a:effectLst/>
              <a:latin typeface="+mn-ea"/>
              <a:ea typeface="+mn-ea"/>
              <a:cs typeface="+mn-cs"/>
            </a:rPr>
            <a:t>② 正式な請求書である</a:t>
          </a:r>
          <a:r>
            <a:rPr lang="ja-JP" altLang="ja-JP" sz="1000">
              <a:solidFill>
                <a:schemeClr val="dk1"/>
              </a:solidFill>
              <a:effectLst/>
              <a:latin typeface="+mn-ea"/>
              <a:ea typeface="+mn-ea"/>
              <a:cs typeface="+mn-cs"/>
            </a:rPr>
            <a:t> </a:t>
          </a:r>
          <a:endParaRPr lang="ja-JP" altLang="ja-JP" sz="1000">
            <a:effectLst/>
            <a:latin typeface="+mn-ea"/>
            <a:ea typeface="+mn-ea"/>
          </a:endParaRPr>
        </a:p>
        <a:p>
          <a:pPr algn="l"/>
          <a:r>
            <a:rPr lang="ja-JP" altLang="en-US" sz="1000" b="0" i="0">
              <a:solidFill>
                <a:schemeClr val="dk1"/>
              </a:solidFill>
              <a:effectLst/>
              <a:latin typeface="+mn-ea"/>
              <a:ea typeface="+mn-ea"/>
              <a:cs typeface="+mn-cs"/>
            </a:rPr>
            <a:t>　　</a:t>
          </a:r>
          <a:r>
            <a:rPr lang="ja-JP" altLang="ja-JP" sz="1000" b="0" i="0">
              <a:solidFill>
                <a:schemeClr val="dk1"/>
              </a:solidFill>
              <a:effectLst/>
              <a:latin typeface="+mn-ea"/>
              <a:ea typeface="+mn-ea"/>
              <a:cs typeface="+mn-cs"/>
            </a:rPr>
            <a:t>・発行日や請求日</a:t>
          </a:r>
          <a:r>
            <a:rPr lang="ja-JP" altLang="en-US" sz="1000" b="0" i="0">
              <a:solidFill>
                <a:schemeClr val="dk1"/>
              </a:solidFill>
              <a:effectLst/>
              <a:latin typeface="+mn-ea"/>
              <a:ea typeface="+mn-ea"/>
              <a:cs typeface="+mn-cs"/>
            </a:rPr>
            <a:t>が確認できる。</a:t>
          </a:r>
          <a:endParaRPr lang="en-US" altLang="ja-JP" sz="1000" b="0" i="0">
            <a:solidFill>
              <a:schemeClr val="dk1"/>
            </a:solidFill>
            <a:effectLst/>
            <a:latin typeface="+mn-ea"/>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lang="en-US" altLang="ja-JP" sz="1000" b="0" i="0">
              <a:solidFill>
                <a:schemeClr val="dk1"/>
              </a:solidFill>
              <a:effectLst/>
              <a:latin typeface="+mn-lt"/>
              <a:ea typeface="+mn-ea"/>
              <a:cs typeface="+mn-cs"/>
            </a:rPr>
            <a:t>      </a:t>
          </a:r>
          <a:r>
            <a:rPr lang="ja-JP" altLang="ja-JP" sz="1000" b="0" i="0">
              <a:solidFill>
                <a:schemeClr val="dk1"/>
              </a:solidFill>
              <a:effectLst/>
              <a:latin typeface="+mn-lt"/>
              <a:ea typeface="+mn-ea"/>
              <a:cs typeface="+mn-cs"/>
            </a:rPr>
            <a:t>・学期ごとに請求される場合、何学年のどの学期にかかる請求書であるか確認できる。</a:t>
          </a:r>
          <a:endParaRPr lang="ja-JP" altLang="ja-JP" sz="1000">
            <a:effectLst/>
          </a:endParaRPr>
        </a:p>
        <a:p>
          <a:pPr marL="0" marR="0" lvl="0" indent="0" algn="l" defTabSz="914400" eaLnBrk="1" fontAlgn="auto" latinLnBrk="0" hangingPunct="1">
            <a:lnSpc>
              <a:spcPct val="100000"/>
            </a:lnSpc>
            <a:spcBef>
              <a:spcPts val="0"/>
            </a:spcBef>
            <a:spcAft>
              <a:spcPts val="0"/>
            </a:spcAft>
            <a:buClrTx/>
            <a:buSzTx/>
            <a:buFontTx/>
            <a:buNone/>
            <a:tabLst/>
            <a:defRPr/>
          </a:pPr>
          <a:r>
            <a:rPr lang="en-US" altLang="ja-JP" sz="1000" b="0" i="0" baseline="0">
              <a:solidFill>
                <a:schemeClr val="dk1"/>
              </a:solidFill>
              <a:effectLst/>
              <a:latin typeface="+mn-lt"/>
              <a:ea typeface="+mn-ea"/>
              <a:cs typeface="+mn-cs"/>
            </a:rPr>
            <a:t>      </a:t>
          </a:r>
          <a:r>
            <a:rPr lang="ja-JP" altLang="ja-JP" sz="1000" b="0" i="0" baseline="0">
              <a:solidFill>
                <a:schemeClr val="dk1"/>
              </a:solidFill>
              <a:effectLst/>
              <a:latin typeface="+mn-lt"/>
              <a:ea typeface="+mn-ea"/>
              <a:cs typeface="+mn-cs"/>
            </a:rPr>
            <a:t>・</a:t>
          </a:r>
          <a:r>
            <a:rPr lang="ja-JP" altLang="ja-JP" sz="1000" b="0" i="0">
              <a:solidFill>
                <a:schemeClr val="dk1"/>
              </a:solidFill>
              <a:effectLst/>
              <a:latin typeface="+mn-lt"/>
              <a:ea typeface="+mn-ea"/>
              <a:cs typeface="+mn-cs"/>
            </a:rPr>
            <a:t>請求書が発行されない場合、最終的な支払額が示された書類を提出してください。</a:t>
          </a:r>
          <a:endParaRPr lang="ja-JP" altLang="ja-JP" sz="1000">
            <a:effectLst/>
          </a:endParaRPr>
        </a:p>
        <a:p>
          <a:pPr algn="l"/>
          <a:r>
            <a:rPr lang="en-US" altLang="ja-JP" sz="1000" b="0" i="0" baseline="0">
              <a:solidFill>
                <a:schemeClr val="dk1"/>
              </a:solidFill>
              <a:effectLst/>
              <a:latin typeface="+mn-ea"/>
              <a:ea typeface="+mn-ea"/>
              <a:cs typeface="+mn-cs"/>
            </a:rPr>
            <a:t>      </a:t>
          </a:r>
          <a:r>
            <a:rPr lang="ja-JP" altLang="en-US" sz="1000" b="0" i="0">
              <a:solidFill>
                <a:schemeClr val="dk1"/>
              </a:solidFill>
              <a:effectLst/>
              <a:latin typeface="+mn-ea"/>
              <a:ea typeface="+mn-ea"/>
              <a:cs typeface="+mn-cs"/>
            </a:rPr>
            <a:t>請求書が領収書を兼ねている場合は、領収書（様式</a:t>
          </a:r>
          <a:r>
            <a:rPr lang="en-US" altLang="ja-JP" sz="1000" b="0" i="0">
              <a:solidFill>
                <a:schemeClr val="dk1"/>
              </a:solidFill>
              <a:effectLst/>
              <a:latin typeface="+mn-ea"/>
              <a:ea typeface="+mn-ea"/>
              <a:cs typeface="+mn-cs"/>
            </a:rPr>
            <a:t>F-4</a:t>
          </a:r>
          <a:r>
            <a:rPr lang="ja-JP" altLang="en-US" sz="1000" b="0" i="0">
              <a:solidFill>
                <a:schemeClr val="dk1"/>
              </a:solidFill>
              <a:effectLst/>
              <a:latin typeface="+mn-ea"/>
              <a:ea typeface="+mn-ea"/>
              <a:cs typeface="+mn-cs"/>
            </a:rPr>
            <a:t>）と同じでも構いません。</a:t>
          </a:r>
          <a:r>
            <a:rPr lang="ja-JP" altLang="ja-JP" sz="1000" b="0" i="0">
              <a:solidFill>
                <a:schemeClr val="dk1"/>
              </a:solidFill>
              <a:effectLst/>
              <a:latin typeface="+mn-ea"/>
              <a:ea typeface="+mn-ea"/>
              <a:cs typeface="+mn-cs"/>
            </a:rPr>
            <a:t>その場合は根拠書類に</a:t>
          </a:r>
          <a:r>
            <a:rPr lang="en-US" altLang="ja-JP" sz="1000" b="0" i="0">
              <a:solidFill>
                <a:schemeClr val="dk1"/>
              </a:solidFill>
              <a:effectLst/>
              <a:latin typeface="+mn-ea"/>
              <a:ea typeface="+mn-ea"/>
              <a:cs typeface="+mn-cs"/>
            </a:rPr>
            <a:t>    </a:t>
          </a:r>
        </a:p>
        <a:p>
          <a:pPr algn="l"/>
          <a:r>
            <a:rPr lang="en-US" altLang="ja-JP" sz="1000" b="0" i="0">
              <a:solidFill>
                <a:schemeClr val="dk1"/>
              </a:solidFill>
              <a:effectLst/>
              <a:latin typeface="+mn-ea"/>
              <a:ea typeface="+mn-ea"/>
              <a:cs typeface="+mn-cs"/>
            </a:rPr>
            <a:t>      </a:t>
          </a:r>
          <a:r>
            <a:rPr lang="ja-JP" altLang="ja-JP" sz="1000" b="0" i="0">
              <a:solidFill>
                <a:schemeClr val="dk1"/>
              </a:solidFill>
              <a:effectLst/>
              <a:latin typeface="+mn-ea"/>
              <a:ea typeface="+mn-ea"/>
              <a:cs typeface="+mn-cs"/>
            </a:rPr>
            <a:t>「請求書兼領収書」と記載してください。</a:t>
          </a:r>
          <a:endParaRPr lang="ja-JP" altLang="ja-JP" sz="1000">
            <a:effectLst/>
            <a:latin typeface="+mn-ea"/>
            <a:ea typeface="+mn-ea"/>
          </a:endParaRPr>
        </a:p>
        <a:p>
          <a:pPr algn="l"/>
          <a:r>
            <a:rPr lang="ja-JP" altLang="ja-JP" sz="1000" b="1" i="0">
              <a:solidFill>
                <a:schemeClr val="dk1"/>
              </a:solidFill>
              <a:effectLst/>
              <a:latin typeface="+mn-ea"/>
              <a:ea typeface="+mn-ea"/>
              <a:cs typeface="+mn-cs"/>
            </a:rPr>
            <a:t>③ 申請者本人（派遣学生）宛ての請求書である（氏名の記載がある）</a:t>
          </a:r>
          <a:r>
            <a:rPr lang="ja-JP" altLang="ja-JP" sz="1000">
              <a:solidFill>
                <a:schemeClr val="dk1"/>
              </a:solidFill>
              <a:effectLst/>
              <a:latin typeface="+mn-ea"/>
              <a:ea typeface="+mn-ea"/>
              <a:cs typeface="+mn-cs"/>
            </a:rPr>
            <a:t> </a:t>
          </a:r>
          <a:endParaRPr lang="ja-JP" altLang="ja-JP" sz="1000">
            <a:effectLst/>
            <a:latin typeface="+mn-ea"/>
            <a:ea typeface="+mn-ea"/>
          </a:endParaRPr>
        </a:p>
        <a:p>
          <a:pPr algn="l"/>
          <a:r>
            <a:rPr lang="ja-JP" altLang="ja-JP" sz="1000" b="1" i="0">
              <a:solidFill>
                <a:schemeClr val="dk1"/>
              </a:solidFill>
              <a:effectLst/>
              <a:latin typeface="+mn-ea"/>
              <a:ea typeface="+mn-ea"/>
              <a:cs typeface="+mn-cs"/>
            </a:rPr>
            <a:t>④</a:t>
          </a:r>
          <a:r>
            <a:rPr lang="en-US" altLang="ja-JP" sz="1000" b="1" i="0">
              <a:solidFill>
                <a:schemeClr val="dk1"/>
              </a:solidFill>
              <a:effectLst/>
              <a:latin typeface="+mn-ea"/>
              <a:ea typeface="+mn-ea"/>
              <a:cs typeface="+mn-cs"/>
            </a:rPr>
            <a:t> </a:t>
          </a:r>
          <a:r>
            <a:rPr lang="ja-JP" altLang="ja-JP" sz="1000" b="1" i="0">
              <a:solidFill>
                <a:schemeClr val="dk1"/>
              </a:solidFill>
              <a:effectLst/>
              <a:latin typeface="+mn-ea"/>
              <a:ea typeface="+mn-ea"/>
              <a:cs typeface="+mn-cs"/>
            </a:rPr>
            <a:t>本制度の支給対象の費目が請求書の内訳で確認できる</a:t>
          </a:r>
          <a:endParaRPr lang="ja-JP" altLang="ja-JP" sz="1000">
            <a:effectLst/>
            <a:latin typeface="+mn-ea"/>
            <a:ea typeface="+mn-ea"/>
          </a:endParaRPr>
        </a:p>
        <a:p>
          <a:pPr algn="l"/>
          <a:r>
            <a:rPr lang="ja-JP" altLang="ja-JP" sz="1000" b="1" i="0">
              <a:solidFill>
                <a:schemeClr val="dk1"/>
              </a:solidFill>
              <a:effectLst/>
              <a:latin typeface="+mn-ea"/>
              <a:ea typeface="+mn-ea"/>
              <a:cs typeface="+mn-cs"/>
            </a:rPr>
            <a:t>　</a:t>
          </a:r>
          <a:r>
            <a:rPr lang="ja-JP" altLang="en-US" sz="1000" b="1" i="0" baseline="0">
              <a:solidFill>
                <a:schemeClr val="dk1"/>
              </a:solidFill>
              <a:effectLst/>
              <a:latin typeface="+mn-ea"/>
              <a:ea typeface="+mn-ea"/>
              <a:cs typeface="+mn-cs"/>
            </a:rPr>
            <a:t>  </a:t>
          </a:r>
          <a:r>
            <a:rPr lang="ja-JP" altLang="ja-JP" sz="1000" b="0" i="0">
              <a:solidFill>
                <a:schemeClr val="dk1"/>
              </a:solidFill>
              <a:effectLst/>
              <a:latin typeface="+mn-ea"/>
              <a:ea typeface="+mn-ea"/>
              <a:cs typeface="+mn-cs"/>
            </a:rPr>
            <a:t>・本制度の支給対象の費目（</a:t>
          </a:r>
          <a:r>
            <a:rPr lang="en-US" altLang="ja-JP" sz="1000" b="0" i="0">
              <a:solidFill>
                <a:schemeClr val="dk1"/>
              </a:solidFill>
              <a:effectLst/>
              <a:latin typeface="+mn-ea"/>
              <a:ea typeface="+mn-ea"/>
              <a:cs typeface="+mn-cs"/>
            </a:rPr>
            <a:t>Tuition</a:t>
          </a:r>
          <a:r>
            <a:rPr lang="ja-JP" altLang="ja-JP" sz="1000" b="0" i="0">
              <a:solidFill>
                <a:schemeClr val="dk1"/>
              </a:solidFill>
              <a:effectLst/>
              <a:latin typeface="+mn-ea"/>
              <a:ea typeface="+mn-ea"/>
              <a:cs typeface="+mn-cs"/>
            </a:rPr>
            <a:t>など）にハイライトしてください。</a:t>
          </a:r>
          <a:endParaRPr lang="ja-JP" altLang="ja-JP" sz="1000">
            <a:effectLst/>
            <a:latin typeface="+mn-ea"/>
            <a:ea typeface="+mn-ea"/>
          </a:endParaRPr>
        </a:p>
        <a:p>
          <a:pPr algn="l"/>
          <a:r>
            <a:rPr lang="ja-JP" altLang="ja-JP" sz="1000" b="0" i="0">
              <a:solidFill>
                <a:schemeClr val="dk1"/>
              </a:solidFill>
              <a:effectLst/>
              <a:latin typeface="+mn-ea"/>
              <a:ea typeface="+mn-ea"/>
              <a:cs typeface="+mn-cs"/>
            </a:rPr>
            <a:t>　　</a:t>
          </a:r>
          <a:r>
            <a:rPr lang="en-US" altLang="ja-JP" sz="1000" b="0" i="0" baseline="0">
              <a:solidFill>
                <a:schemeClr val="dk1"/>
              </a:solidFill>
              <a:effectLst/>
              <a:latin typeface="+mn-ea"/>
              <a:ea typeface="+mn-ea"/>
              <a:cs typeface="+mn-cs"/>
            </a:rPr>
            <a:t> </a:t>
          </a:r>
          <a:r>
            <a:rPr lang="ja-JP" altLang="ja-JP" sz="1000" b="0" i="0">
              <a:solidFill>
                <a:schemeClr val="dk1"/>
              </a:solidFill>
              <a:effectLst/>
              <a:latin typeface="+mn-ea"/>
              <a:ea typeface="+mn-ea"/>
              <a:cs typeface="+mn-cs"/>
            </a:rPr>
            <a:t>費目が明記されていない書類は受理できません。</a:t>
          </a:r>
          <a:r>
            <a:rPr lang="ja-JP" altLang="ja-JP" sz="1000">
              <a:solidFill>
                <a:schemeClr val="dk1"/>
              </a:solidFill>
              <a:effectLst/>
              <a:latin typeface="+mn-ea"/>
              <a:ea typeface="+mn-ea"/>
              <a:cs typeface="+mn-cs"/>
            </a:rPr>
            <a:t> </a:t>
          </a:r>
          <a:endParaRPr lang="ja-JP" altLang="ja-JP" sz="1000">
            <a:effectLst/>
            <a:latin typeface="+mn-ea"/>
            <a:ea typeface="+mn-ea"/>
          </a:endParaRPr>
        </a:p>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000" b="0" i="0">
              <a:solidFill>
                <a:schemeClr val="dk1"/>
              </a:solidFill>
              <a:effectLst/>
              <a:latin typeface="+mn-ea"/>
              <a:ea typeface="+mn-ea"/>
              <a:cs typeface="+mn-cs"/>
            </a:rPr>
            <a:t>　</a:t>
          </a:r>
          <a:r>
            <a:rPr lang="ja-JP" altLang="en-US" sz="1000" b="0" i="0" baseline="0">
              <a:solidFill>
                <a:schemeClr val="dk1"/>
              </a:solidFill>
              <a:effectLst/>
              <a:latin typeface="+mn-ea"/>
              <a:ea typeface="+mn-ea"/>
              <a:cs typeface="+mn-cs"/>
            </a:rPr>
            <a:t>  </a:t>
          </a:r>
          <a:r>
            <a:rPr lang="ja-JP" altLang="ja-JP" sz="1000" b="0" i="0">
              <a:solidFill>
                <a:schemeClr val="dk1"/>
              </a:solidFill>
              <a:effectLst/>
              <a:latin typeface="+mn-ea"/>
              <a:ea typeface="+mn-ea"/>
              <a:cs typeface="+mn-cs"/>
            </a:rPr>
            <a:t>・</a:t>
          </a:r>
          <a:r>
            <a:rPr lang="ja-JP" altLang="en-US" sz="1000" b="0" i="0">
              <a:solidFill>
                <a:schemeClr val="dk1"/>
              </a:solidFill>
              <a:effectLst/>
              <a:latin typeface="+mn-ea"/>
              <a:ea typeface="+mn-ea"/>
              <a:cs typeface="+mn-cs"/>
            </a:rPr>
            <a:t>留学先大学から授業料を免除（一部叉は全部）されていたり、</a:t>
          </a:r>
          <a:r>
            <a:rPr lang="en-US" altLang="ja-JP" sz="1100" b="0" i="0">
              <a:solidFill>
                <a:schemeClr val="dk1"/>
              </a:solidFill>
              <a:effectLst/>
              <a:latin typeface="+mn-ea"/>
              <a:ea typeface="+mn-ea"/>
              <a:cs typeface="+mn-cs"/>
            </a:rPr>
            <a:t>TA</a:t>
          </a:r>
          <a:r>
            <a:rPr lang="ja-JP" altLang="ja-JP" sz="1100" b="0" i="0">
              <a:solidFill>
                <a:schemeClr val="dk1"/>
              </a:solidFill>
              <a:effectLst/>
              <a:latin typeface="+mn-ea"/>
              <a:ea typeface="+mn-ea"/>
              <a:cs typeface="+mn-cs"/>
            </a:rPr>
            <a:t>・</a:t>
          </a:r>
          <a:r>
            <a:rPr lang="en-US" altLang="ja-JP" sz="1100" b="0" i="0">
              <a:solidFill>
                <a:schemeClr val="dk1"/>
              </a:solidFill>
              <a:effectLst/>
              <a:latin typeface="+mn-ea"/>
              <a:ea typeface="+mn-ea"/>
              <a:cs typeface="+mn-cs"/>
            </a:rPr>
            <a:t>RA</a:t>
          </a:r>
          <a:r>
            <a:rPr lang="ja-JP" altLang="ja-JP" sz="1100" b="0" i="0">
              <a:solidFill>
                <a:schemeClr val="dk1"/>
              </a:solidFill>
              <a:effectLst/>
              <a:latin typeface="+mn-ea"/>
              <a:ea typeface="+mn-ea"/>
              <a:cs typeface="+mn-cs"/>
            </a:rPr>
            <a:t>の報酬</a:t>
          </a:r>
          <a:r>
            <a:rPr lang="ja-JP" altLang="en-US" sz="1100" b="0" i="0">
              <a:solidFill>
                <a:schemeClr val="dk1"/>
              </a:solidFill>
              <a:effectLst/>
              <a:latin typeface="+mn-ea"/>
              <a:ea typeface="+mn-ea"/>
              <a:cs typeface="+mn-cs"/>
            </a:rPr>
            <a:t>や</a:t>
          </a:r>
          <a:r>
            <a:rPr lang="ja-JP" altLang="en-US" sz="1000" b="0" i="0">
              <a:solidFill>
                <a:schemeClr val="dk1"/>
              </a:solidFill>
              <a:effectLst/>
              <a:latin typeface="+mn-ea"/>
              <a:ea typeface="+mn-ea"/>
              <a:cs typeface="+mn-cs"/>
            </a:rPr>
            <a:t>他の奨学金等を受給し、　　　</a:t>
          </a:r>
          <a:endParaRPr lang="en-US" altLang="ja-JP" sz="1000" b="0" i="0">
            <a:solidFill>
              <a:schemeClr val="dk1"/>
            </a:solidFill>
            <a:effectLst/>
            <a:latin typeface="+mn-ea"/>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1000" b="0" i="0">
              <a:solidFill>
                <a:schemeClr val="dk1"/>
              </a:solidFill>
              <a:effectLst/>
              <a:latin typeface="+mn-ea"/>
              <a:ea typeface="+mn-ea"/>
              <a:cs typeface="+mn-cs"/>
            </a:rPr>
            <a:t>　　</a:t>
          </a:r>
          <a:r>
            <a:rPr lang="ja-JP" altLang="en-US" sz="1000" b="0" i="0" baseline="0">
              <a:solidFill>
                <a:schemeClr val="dk1"/>
              </a:solidFill>
              <a:effectLst/>
              <a:latin typeface="+mn-ea"/>
              <a:ea typeface="+mn-ea"/>
              <a:cs typeface="+mn-cs"/>
            </a:rPr>
            <a:t> </a:t>
          </a:r>
          <a:r>
            <a:rPr lang="ja-JP" altLang="en-US" sz="1000" b="0" i="0">
              <a:solidFill>
                <a:schemeClr val="dk1"/>
              </a:solidFill>
              <a:effectLst/>
              <a:latin typeface="+mn-ea"/>
              <a:ea typeface="+mn-ea"/>
              <a:cs typeface="+mn-cs"/>
            </a:rPr>
            <a:t>その一部又は全部を授業料に充当する場合は、請求書の該当箇所をハイライトをしてください。</a:t>
          </a:r>
        </a:p>
        <a:p>
          <a:pPr marL="0" marR="0" lvl="0" indent="0" algn="l" defTabSz="914400" eaLnBrk="1" fontAlgn="auto" latinLnBrk="0" hangingPunct="1">
            <a:lnSpc>
              <a:spcPct val="100000"/>
            </a:lnSpc>
            <a:spcBef>
              <a:spcPts val="0"/>
            </a:spcBef>
            <a:spcAft>
              <a:spcPts val="0"/>
            </a:spcAft>
            <a:buClrTx/>
            <a:buSzTx/>
            <a:buFontTx/>
            <a:buNone/>
            <a:tabLst/>
            <a:defRPr/>
          </a:pPr>
          <a:r>
            <a:rPr lang="en-US" altLang="ja-JP" sz="1000" b="0" i="0">
              <a:solidFill>
                <a:schemeClr val="dk1"/>
              </a:solidFill>
              <a:effectLst/>
              <a:latin typeface="+mn-ea"/>
              <a:ea typeface="+mn-ea"/>
              <a:cs typeface="+mn-cs"/>
            </a:rPr>
            <a:t>      </a:t>
          </a:r>
          <a:r>
            <a:rPr lang="ja-JP" altLang="en-US" sz="1000" b="0" i="0">
              <a:solidFill>
                <a:schemeClr val="dk1"/>
              </a:solidFill>
              <a:effectLst/>
              <a:latin typeface="+mn-ea"/>
              <a:ea typeface="+mn-ea"/>
              <a:cs typeface="+mn-cs"/>
            </a:rPr>
            <a:t>また、</a:t>
          </a:r>
          <a:r>
            <a:rPr lang="ja-JP" altLang="en-US" sz="1000">
              <a:solidFill>
                <a:schemeClr val="dk1"/>
              </a:solidFill>
              <a:effectLst/>
              <a:latin typeface="+mn-ea"/>
              <a:ea typeface="+mn-ea"/>
              <a:cs typeface="+mn-cs"/>
            </a:rPr>
            <a:t>様式</a:t>
          </a:r>
          <a:r>
            <a:rPr lang="en-US" altLang="ja-JP" sz="1000">
              <a:solidFill>
                <a:schemeClr val="dk1"/>
              </a:solidFill>
              <a:effectLst/>
              <a:latin typeface="+mn-ea"/>
              <a:ea typeface="+mn-ea"/>
              <a:cs typeface="+mn-cs"/>
            </a:rPr>
            <a:t>4-3</a:t>
          </a:r>
          <a:r>
            <a:rPr lang="ja-JP" altLang="en-US" sz="1000">
              <a:solidFill>
                <a:schemeClr val="dk1"/>
              </a:solidFill>
              <a:effectLst/>
              <a:latin typeface="+mn-ea"/>
              <a:ea typeface="+mn-ea"/>
              <a:cs typeface="+mn-cs"/>
            </a:rPr>
            <a:t> に根拠書類を添付してください。</a:t>
          </a:r>
          <a:endParaRPr lang="ja-JP" altLang="ja-JP" sz="1000">
            <a:effectLst/>
            <a:latin typeface="+mn-ea"/>
            <a:ea typeface="+mn-ea"/>
          </a:endParaRPr>
        </a:p>
        <a:p>
          <a:pPr algn="l"/>
          <a:r>
            <a:rPr lang="ja-JP" altLang="ja-JP" sz="1000" b="1" i="0">
              <a:solidFill>
                <a:schemeClr val="dk1"/>
              </a:solidFill>
              <a:effectLst/>
              <a:latin typeface="+mn-ea"/>
              <a:ea typeface="+mn-ea"/>
              <a:cs typeface="+mn-cs"/>
            </a:rPr>
            <a:t>⑤ 現地通貨額で金額が明記されている</a:t>
          </a:r>
          <a:r>
            <a:rPr lang="ja-JP" altLang="ja-JP" sz="1000">
              <a:solidFill>
                <a:schemeClr val="dk1"/>
              </a:solidFill>
              <a:effectLst/>
              <a:latin typeface="+mn-ea"/>
              <a:ea typeface="+mn-ea"/>
              <a:cs typeface="+mn-cs"/>
            </a:rPr>
            <a:t> </a:t>
          </a:r>
          <a:endParaRPr kumimoji="1" lang="ja-JP" altLang="en-US" sz="1000">
            <a:latin typeface="+mn-ea"/>
            <a:ea typeface="+mn-ea"/>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30</xdr:col>
      <xdr:colOff>98177</xdr:colOff>
      <xdr:row>0</xdr:row>
      <xdr:rowOff>27610</xdr:rowOff>
    </xdr:from>
    <xdr:to>
      <xdr:col>31</xdr:col>
      <xdr:colOff>133147</xdr:colOff>
      <xdr:row>1</xdr:row>
      <xdr:rowOff>43148</xdr:rowOff>
    </xdr:to>
    <xdr:sp macro="" textlink="">
      <xdr:nvSpPr>
        <xdr:cNvPr id="2" name="テキスト ボックス 1">
          <a:extLst>
            <a:ext uri="{FF2B5EF4-FFF2-40B4-BE49-F238E27FC236}">
              <a16:creationId xmlns:a16="http://schemas.microsoft.com/office/drawing/2014/main" id="{00000000-0008-0000-0500-000002000000}"/>
            </a:ext>
          </a:extLst>
        </xdr:cNvPr>
        <xdr:cNvSpPr txBox="1"/>
      </xdr:nvSpPr>
      <xdr:spPr>
        <a:xfrm>
          <a:off x="6146552" y="27610"/>
          <a:ext cx="234995" cy="167938"/>
        </a:xfrm>
        <a:prstGeom prst="rect">
          <a:avLst/>
        </a:prstGeom>
        <a:solidFill>
          <a:schemeClr val="lt1"/>
        </a:solidFill>
        <a:ln w="9525"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t>共</a:t>
          </a:r>
          <a:endParaRPr kumimoji="1" lang="en-US" altLang="ja-JP" sz="1100" b="1"/>
        </a:p>
      </xdr:txBody>
    </xdr:sp>
    <xdr:clientData/>
  </xdr:twoCellAnchor>
  <xdr:twoCellAnchor>
    <xdr:from>
      <xdr:col>33</xdr:col>
      <xdr:colOff>0</xdr:colOff>
      <xdr:row>2</xdr:row>
      <xdr:rowOff>0</xdr:rowOff>
    </xdr:from>
    <xdr:to>
      <xdr:col>39</xdr:col>
      <xdr:colOff>66675</xdr:colOff>
      <xdr:row>8</xdr:row>
      <xdr:rowOff>171450</xdr:rowOff>
    </xdr:to>
    <xdr:sp macro="" textlink="">
      <xdr:nvSpPr>
        <xdr:cNvPr id="5" name="テキスト ボックス 4">
          <a:extLst>
            <a:ext uri="{FF2B5EF4-FFF2-40B4-BE49-F238E27FC236}">
              <a16:creationId xmlns:a16="http://schemas.microsoft.com/office/drawing/2014/main" id="{00000000-0008-0000-0500-000005000000}"/>
            </a:ext>
          </a:extLst>
        </xdr:cNvPr>
        <xdr:cNvSpPr txBox="1"/>
      </xdr:nvSpPr>
      <xdr:spPr>
        <a:xfrm>
          <a:off x="7134225" y="304800"/>
          <a:ext cx="4181475" cy="1647825"/>
        </a:xfrm>
        <a:prstGeom prst="rect">
          <a:avLst/>
        </a:prstGeom>
        <a:solidFill>
          <a:schemeClr val="lt1"/>
        </a:solidFill>
        <a:ln w="41275" cmpd="thickThin">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100">
              <a:solidFill>
                <a:srgbClr val="FF0000"/>
              </a:solidFill>
            </a:rPr>
            <a:t>根拠書類を本用紙に添付すると、縮小される又は解像度が落ちるため判読できない場合は、本用紙を鑑として根拠書類を添付してください。本用紙には、添付する根拠書類の概要を記載してください。</a:t>
          </a:r>
          <a:endParaRPr kumimoji="1" lang="en-US" altLang="ja-JP" sz="1100">
            <a:solidFill>
              <a:srgbClr val="FF0000"/>
            </a:solidFill>
          </a:endParaRPr>
        </a:p>
        <a:p>
          <a:pPr algn="l"/>
          <a:endParaRPr kumimoji="1" lang="en-US" altLang="ja-JP" sz="1100">
            <a:solidFill>
              <a:srgbClr val="FF0000"/>
            </a:solidFill>
          </a:endParaRPr>
        </a:p>
        <a:p>
          <a:pPr algn="l"/>
          <a:r>
            <a:rPr kumimoji="1" lang="en-US" altLang="ja-JP" sz="1100">
              <a:solidFill>
                <a:srgbClr val="FF0000"/>
              </a:solidFill>
            </a:rPr>
            <a:t>※</a:t>
          </a:r>
          <a:r>
            <a:rPr kumimoji="1" lang="ja-JP" altLang="en-US" sz="1100">
              <a:solidFill>
                <a:srgbClr val="FF0000"/>
              </a:solidFill>
            </a:rPr>
            <a:t>印刷した際に判読できるよう、作成してください。</a:t>
          </a:r>
        </a:p>
      </xdr:txBody>
    </xdr:sp>
    <xdr:clientData/>
  </xdr:twoCellAnchor>
  <xdr:twoCellAnchor>
    <xdr:from>
      <xdr:col>32</xdr:col>
      <xdr:colOff>400049</xdr:colOff>
      <xdr:row>16</xdr:row>
      <xdr:rowOff>47625</xdr:rowOff>
    </xdr:from>
    <xdr:to>
      <xdr:col>42</xdr:col>
      <xdr:colOff>295275</xdr:colOff>
      <xdr:row>32</xdr:row>
      <xdr:rowOff>133350</xdr:rowOff>
    </xdr:to>
    <xdr:sp macro="" textlink="">
      <xdr:nvSpPr>
        <xdr:cNvPr id="3" name="角丸四角形吹き出し 6">
          <a:extLst>
            <a:ext uri="{FF2B5EF4-FFF2-40B4-BE49-F238E27FC236}">
              <a16:creationId xmlns:a16="http://schemas.microsoft.com/office/drawing/2014/main" id="{D71D9A1B-F601-41E8-89DB-0CDAACA9690D}"/>
            </a:ext>
          </a:extLst>
        </xdr:cNvPr>
        <xdr:cNvSpPr/>
      </xdr:nvSpPr>
      <xdr:spPr>
        <a:xfrm>
          <a:off x="6848474" y="3333750"/>
          <a:ext cx="6753226" cy="2524125"/>
        </a:xfrm>
        <a:prstGeom prst="wedgeRoundRectCallout">
          <a:avLst>
            <a:gd name="adj1" fmla="val -10558"/>
            <a:gd name="adj2" fmla="val 48864"/>
            <a:gd name="adj3" fmla="val 16667"/>
          </a:avLst>
        </a:prstGeom>
        <a:solidFill>
          <a:schemeClr val="accent6">
            <a:lumMod val="20000"/>
            <a:lumOff val="80000"/>
          </a:schemeClr>
        </a:solidFill>
        <a:ln>
          <a:solidFill>
            <a:schemeClr val="accent6"/>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000" b="1">
              <a:latin typeface="ＭＳ ゴシック" panose="020B0609070205080204" pitchFamily="49" charset="-128"/>
              <a:ea typeface="ＭＳ ゴシック" panose="020B0609070205080204" pitchFamily="49" charset="-128"/>
            </a:rPr>
            <a:t>【</a:t>
          </a:r>
          <a:r>
            <a:rPr kumimoji="1" lang="ja-JP" altLang="en-US" sz="1000" b="1">
              <a:latin typeface="ＭＳ ゴシック" panose="020B0609070205080204" pitchFamily="49" charset="-128"/>
              <a:ea typeface="ＭＳ ゴシック" panose="020B0609070205080204" pitchFamily="49" charset="-128"/>
            </a:rPr>
            <a:t>提出が必要な例</a:t>
          </a:r>
          <a:r>
            <a:rPr kumimoji="1" lang="en-US" altLang="ja-JP" sz="1000" b="1">
              <a:latin typeface="ＭＳ ゴシック" panose="020B0609070205080204" pitchFamily="49" charset="-128"/>
              <a:ea typeface="ＭＳ ゴシック" panose="020B0609070205080204" pitchFamily="49" charset="-128"/>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a:latin typeface="ＭＳ ゴシック" panose="020B0609070205080204" pitchFamily="49" charset="-128"/>
              <a:ea typeface="ＭＳ ゴシック" panose="020B0609070205080204" pitchFamily="49" charset="-128"/>
            </a:rPr>
            <a:t>・</a:t>
          </a:r>
          <a:r>
            <a:rPr lang="ja-JP" altLang="ja-JP" sz="1000" b="0" i="0">
              <a:solidFill>
                <a:schemeClr val="dk1"/>
              </a:solidFill>
              <a:effectLst/>
              <a:latin typeface="ＭＳ ゴシック" panose="020B0609070205080204" pitchFamily="49" charset="-128"/>
              <a:ea typeface="ＭＳ ゴシック" panose="020B0609070205080204" pitchFamily="49" charset="-128"/>
              <a:cs typeface="+mn-cs"/>
            </a:rPr>
            <a:t>留学先大学から授業料の一部又は全部を免除される場合</a:t>
          </a:r>
          <a:r>
            <a:rPr lang="ja-JP" altLang="en-US" sz="1000" b="0" i="0">
              <a:solidFill>
                <a:schemeClr val="dk1"/>
              </a:solidFill>
              <a:effectLst/>
              <a:latin typeface="ＭＳ ゴシック" panose="020B0609070205080204" pitchFamily="49" charset="-128"/>
              <a:ea typeface="ＭＳ ゴシック" panose="020B0609070205080204" pitchFamily="49" charset="-128"/>
              <a:cs typeface="+mn-cs"/>
            </a:rPr>
            <a:t>や、</a:t>
          </a:r>
          <a:r>
            <a:rPr lang="en-US" altLang="ja-JP" sz="1000" b="0" i="0">
              <a:solidFill>
                <a:schemeClr val="dk1"/>
              </a:solidFill>
              <a:effectLst/>
              <a:latin typeface="ＭＳ ゴシック" panose="020B0609070205080204" pitchFamily="49" charset="-128"/>
              <a:ea typeface="ＭＳ ゴシック" panose="020B0609070205080204" pitchFamily="49" charset="-128"/>
              <a:cs typeface="+mn-cs"/>
            </a:rPr>
            <a:t>TA</a:t>
          </a:r>
          <a:r>
            <a:rPr lang="ja-JP" altLang="ja-JP" sz="1000" b="0" i="0">
              <a:solidFill>
                <a:schemeClr val="dk1"/>
              </a:solidFill>
              <a:effectLst/>
              <a:latin typeface="ＭＳ ゴシック" panose="020B0609070205080204" pitchFamily="49" charset="-128"/>
              <a:ea typeface="ＭＳ ゴシック" panose="020B0609070205080204" pitchFamily="49" charset="-128"/>
              <a:cs typeface="+mn-cs"/>
            </a:rPr>
            <a:t>・</a:t>
          </a:r>
          <a:r>
            <a:rPr lang="en-US" altLang="ja-JP" sz="1000" b="0" i="0">
              <a:solidFill>
                <a:schemeClr val="dk1"/>
              </a:solidFill>
              <a:effectLst/>
              <a:latin typeface="ＭＳ ゴシック" panose="020B0609070205080204" pitchFamily="49" charset="-128"/>
              <a:ea typeface="ＭＳ ゴシック" panose="020B0609070205080204" pitchFamily="49" charset="-128"/>
              <a:cs typeface="+mn-cs"/>
            </a:rPr>
            <a:t>RA</a:t>
          </a:r>
          <a:r>
            <a:rPr lang="ja-JP" altLang="ja-JP" sz="1000" b="0" i="0">
              <a:solidFill>
                <a:schemeClr val="dk1"/>
              </a:solidFill>
              <a:effectLst/>
              <a:latin typeface="ＭＳ ゴシック" panose="020B0609070205080204" pitchFamily="49" charset="-128"/>
              <a:ea typeface="ＭＳ ゴシック" panose="020B0609070205080204" pitchFamily="49" charset="-128"/>
              <a:cs typeface="+mn-cs"/>
            </a:rPr>
            <a:t>等の報酬を授業料として得る場合</a:t>
          </a:r>
          <a:endParaRPr lang="ja-JP" altLang="ja-JP" sz="1000">
            <a:effectLst/>
            <a:latin typeface="ＭＳ ゴシック" panose="020B0609070205080204" pitchFamily="49" charset="-128"/>
            <a:ea typeface="ＭＳ ゴシック" panose="020B0609070205080204" pitchFamily="49" charset="-128"/>
          </a:endParaRPr>
        </a:p>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000" b="0" i="0">
              <a:solidFill>
                <a:schemeClr val="dk1"/>
              </a:solidFill>
              <a:effectLst/>
              <a:latin typeface="ＭＳ ゴシック" panose="020B0609070205080204" pitchFamily="49" charset="-128"/>
              <a:ea typeface="ＭＳ ゴシック" panose="020B0609070205080204" pitchFamily="49" charset="-128"/>
              <a:cs typeface="+mn-cs"/>
            </a:rPr>
            <a:t>・機構以外の団体（留学先大学を含む）から奨学金を受給し、その一部又は全部を授業料に充当する場合</a:t>
          </a:r>
          <a:r>
            <a:rPr lang="ja-JP" altLang="ja-JP" sz="1000">
              <a:solidFill>
                <a:schemeClr val="dk1"/>
              </a:solidFill>
              <a:effectLst/>
              <a:latin typeface="ＭＳ ゴシック" panose="020B0609070205080204" pitchFamily="49" charset="-128"/>
              <a:ea typeface="ＭＳ ゴシック" panose="020B0609070205080204" pitchFamily="49" charset="-128"/>
              <a:cs typeface="+mn-cs"/>
            </a:rPr>
            <a:t> </a:t>
          </a:r>
          <a:endParaRPr lang="ja-JP" altLang="ja-JP" sz="1000">
            <a:effectLst/>
            <a:latin typeface="ＭＳ ゴシック" panose="020B0609070205080204" pitchFamily="49" charset="-128"/>
            <a:ea typeface="ＭＳ ゴシック" panose="020B0609070205080204" pitchFamily="49" charset="-128"/>
          </a:endParaRPr>
        </a:p>
        <a:p>
          <a:pPr algn="l"/>
          <a:endParaRPr kumimoji="1" lang="ja-JP" altLang="en-US" sz="1000">
            <a:latin typeface="+mn-ea"/>
            <a:ea typeface="+mn-ea"/>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000" b="1">
              <a:latin typeface="+mn-ea"/>
              <a:ea typeface="+mn-ea"/>
            </a:rPr>
            <a:t>【</a:t>
          </a:r>
          <a:r>
            <a:rPr kumimoji="1" lang="ja-JP" altLang="en-US" sz="1000" b="1">
              <a:latin typeface="+mn-ea"/>
              <a:ea typeface="+mn-ea"/>
            </a:rPr>
            <a:t>確認項目</a:t>
          </a:r>
          <a:r>
            <a:rPr kumimoji="1" lang="en-US" altLang="ja-JP" sz="1000" b="1">
              <a:latin typeface="+mn-ea"/>
              <a:ea typeface="+mn-ea"/>
            </a:rPr>
            <a:t>】 </a:t>
          </a:r>
          <a:r>
            <a:rPr lang="en-US" altLang="ja-JP" sz="1000" b="1">
              <a:solidFill>
                <a:srgbClr val="C00000"/>
              </a:solidFill>
              <a:effectLst/>
              <a:latin typeface="+mn-ea"/>
              <a:ea typeface="+mn-ea"/>
              <a:cs typeface="+mn-cs"/>
            </a:rPr>
            <a:t>※</a:t>
          </a:r>
          <a:r>
            <a:rPr lang="ja-JP" altLang="ja-JP" sz="1000" b="1" i="0" u="sng">
              <a:solidFill>
                <a:srgbClr val="C00000"/>
              </a:solidFill>
              <a:effectLst/>
              <a:latin typeface="+mn-ea"/>
              <a:ea typeface="+mn-ea"/>
              <a:cs typeface="+mn-cs"/>
            </a:rPr>
            <a:t>該当箇所にハイライトをし、和訳を付してください。</a:t>
          </a:r>
          <a:r>
            <a:rPr lang="ja-JP" altLang="ja-JP" sz="1000" b="1" u="sng">
              <a:solidFill>
                <a:srgbClr val="C00000"/>
              </a:solidFill>
              <a:effectLst/>
              <a:latin typeface="+mn-ea"/>
              <a:ea typeface="+mn-ea"/>
              <a:cs typeface="+mn-cs"/>
            </a:rPr>
            <a:t> </a:t>
          </a:r>
          <a:endParaRPr kumimoji="1" lang="en-US" altLang="ja-JP" sz="1000" b="1">
            <a:latin typeface="+mn-ea"/>
            <a:ea typeface="+mn-ea"/>
          </a:endParaRPr>
        </a:p>
        <a:p>
          <a:pPr algn="l"/>
          <a:r>
            <a:rPr kumimoji="1" lang="ja-JP" altLang="en-US" sz="1000">
              <a:latin typeface="+mn-ea"/>
              <a:ea typeface="+mn-ea"/>
            </a:rPr>
            <a:t>①派遣学生氏名の記載がある</a:t>
          </a:r>
          <a:endParaRPr kumimoji="1" lang="en-US" altLang="ja-JP" sz="1000">
            <a:latin typeface="+mn-ea"/>
            <a:ea typeface="+mn-ea"/>
          </a:endParaRPr>
        </a:p>
        <a:p>
          <a:pPr algn="l"/>
          <a:r>
            <a:rPr kumimoji="1" lang="ja-JP" altLang="en-US" sz="1000">
              <a:latin typeface="+mn-ea"/>
              <a:ea typeface="+mn-ea"/>
            </a:rPr>
            <a:t>②支給団体名が確認できる</a:t>
          </a:r>
          <a:endParaRPr kumimoji="1" lang="en-US" altLang="ja-JP" sz="1000">
            <a:latin typeface="+mn-ea"/>
            <a:ea typeface="+mn-ea"/>
          </a:endParaRPr>
        </a:p>
        <a:p>
          <a:pPr algn="l"/>
          <a:r>
            <a:rPr kumimoji="1" lang="ja-JP" altLang="en-US" sz="1000">
              <a:latin typeface="+mn-ea"/>
              <a:ea typeface="+mn-ea"/>
            </a:rPr>
            <a:t>③奨学金の内容・対象期間がわかる関連書類を全て添付してください。</a:t>
          </a:r>
        </a:p>
        <a:p>
          <a:pPr algn="l"/>
          <a:r>
            <a:rPr kumimoji="1" lang="ja-JP" altLang="en-US" sz="1000">
              <a:solidFill>
                <a:schemeClr val="dk1"/>
              </a:solidFill>
              <a:effectLst/>
              <a:latin typeface="+mn-ea"/>
              <a:ea typeface="+mn-ea"/>
              <a:cs typeface="+mn-cs"/>
            </a:rPr>
            <a:t>④</a:t>
          </a:r>
          <a:r>
            <a:rPr lang="ja-JP" altLang="ja-JP" sz="1000">
              <a:solidFill>
                <a:schemeClr val="dk1"/>
              </a:solidFill>
              <a:effectLst/>
              <a:latin typeface="+mn-ea"/>
              <a:ea typeface="+mn-ea"/>
              <a:cs typeface="+mn-cs"/>
            </a:rPr>
            <a:t>授業料についての記載箇所は</a:t>
          </a:r>
          <a:r>
            <a:rPr lang="ja-JP" altLang="en-US" sz="1000">
              <a:solidFill>
                <a:schemeClr val="dk1"/>
              </a:solidFill>
              <a:effectLst/>
              <a:latin typeface="+mn-ea"/>
              <a:ea typeface="+mn-ea"/>
              <a:cs typeface="+mn-cs"/>
            </a:rPr>
            <a:t>ハイライト</a:t>
          </a:r>
          <a:r>
            <a:rPr kumimoji="1" lang="ja-JP" altLang="en-US" sz="1000">
              <a:latin typeface="+mn-ea"/>
              <a:ea typeface="+mn-ea"/>
            </a:rPr>
            <a:t>してください。</a:t>
          </a:r>
        </a:p>
        <a:p>
          <a:pPr algn="l"/>
          <a:r>
            <a:rPr kumimoji="1" lang="ja-JP" altLang="en-US" sz="1000">
              <a:latin typeface="+mn-ea"/>
              <a:ea typeface="+mn-ea"/>
            </a:rPr>
            <a:t>⑤受給する奨学金等の一部のみを授業料に充当する場合、、機構に申請する授業料支給申請額を算出する計算式を、 </a:t>
          </a:r>
          <a:endParaRPr kumimoji="1" lang="en-US" altLang="ja-JP" sz="1000">
            <a:latin typeface="+mn-ea"/>
            <a:ea typeface="+mn-ea"/>
          </a:endParaRPr>
        </a:p>
        <a:p>
          <a:pPr algn="l"/>
          <a:r>
            <a:rPr kumimoji="1" lang="en-US" altLang="ja-JP" sz="1000">
              <a:latin typeface="+mn-ea"/>
              <a:ea typeface="+mn-ea"/>
            </a:rPr>
            <a:t>   </a:t>
          </a:r>
          <a:r>
            <a:rPr kumimoji="1" lang="ja-JP" altLang="en-US" sz="1000">
              <a:latin typeface="+mn-ea"/>
              <a:ea typeface="+mn-ea"/>
            </a:rPr>
            <a:t>様式</a:t>
          </a:r>
          <a:r>
            <a:rPr kumimoji="1" lang="en-US" altLang="ja-JP" sz="1000">
              <a:latin typeface="+mn-ea"/>
              <a:ea typeface="+mn-ea"/>
            </a:rPr>
            <a:t>4-1  </a:t>
          </a:r>
          <a:r>
            <a:rPr kumimoji="1" lang="ja-JP" altLang="en-US" sz="1000">
              <a:latin typeface="+mn-ea"/>
              <a:ea typeface="+mn-ea"/>
            </a:rPr>
            <a:t>「４．</a:t>
          </a:r>
          <a:r>
            <a:rPr kumimoji="1" lang="en-US" altLang="ja-JP" sz="1000">
              <a:latin typeface="+mn-ea"/>
              <a:ea typeface="+mn-ea"/>
            </a:rPr>
            <a:t>202</a:t>
          </a:r>
          <a:r>
            <a:rPr kumimoji="1" lang="en-US" altLang="ja-JP" sz="1000">
              <a:solidFill>
                <a:srgbClr val="FF0000"/>
              </a:solidFill>
              <a:latin typeface="+mn-ea"/>
              <a:ea typeface="+mn-ea"/>
            </a:rPr>
            <a:t>4</a:t>
          </a:r>
          <a:r>
            <a:rPr kumimoji="1" lang="ja-JP" altLang="en-US" sz="1000">
              <a:latin typeface="+mn-ea"/>
              <a:ea typeface="+mn-ea"/>
            </a:rPr>
            <a:t>－</a:t>
          </a:r>
          <a:r>
            <a:rPr kumimoji="1" lang="en-US" altLang="ja-JP" sz="1000">
              <a:latin typeface="+mn-ea"/>
              <a:ea typeface="+mn-ea"/>
            </a:rPr>
            <a:t>202</a:t>
          </a:r>
          <a:r>
            <a:rPr kumimoji="1" lang="en-US" altLang="ja-JP" sz="1000">
              <a:solidFill>
                <a:srgbClr val="FF0000"/>
              </a:solidFill>
              <a:latin typeface="+mn-ea"/>
              <a:ea typeface="+mn-ea"/>
            </a:rPr>
            <a:t>5</a:t>
          </a:r>
          <a:r>
            <a:rPr kumimoji="1" lang="ja-JP" altLang="en-US" sz="1000">
              <a:latin typeface="+mn-ea"/>
              <a:ea typeface="+mn-ea"/>
            </a:rPr>
            <a:t>学年の支給額」の「備考」欄に記入してしてください。 </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30</xdr:col>
      <xdr:colOff>98177</xdr:colOff>
      <xdr:row>0</xdr:row>
      <xdr:rowOff>27610</xdr:rowOff>
    </xdr:from>
    <xdr:to>
      <xdr:col>31</xdr:col>
      <xdr:colOff>133147</xdr:colOff>
      <xdr:row>1</xdr:row>
      <xdr:rowOff>43148</xdr:rowOff>
    </xdr:to>
    <xdr:sp macro="" textlink="">
      <xdr:nvSpPr>
        <xdr:cNvPr id="2" name="テキスト ボックス 1">
          <a:extLst>
            <a:ext uri="{FF2B5EF4-FFF2-40B4-BE49-F238E27FC236}">
              <a16:creationId xmlns:a16="http://schemas.microsoft.com/office/drawing/2014/main" id="{00000000-0008-0000-0600-000002000000}"/>
            </a:ext>
          </a:extLst>
        </xdr:cNvPr>
        <xdr:cNvSpPr txBox="1"/>
      </xdr:nvSpPr>
      <xdr:spPr>
        <a:xfrm>
          <a:off x="6146552" y="27610"/>
          <a:ext cx="234995" cy="167938"/>
        </a:xfrm>
        <a:prstGeom prst="rect">
          <a:avLst/>
        </a:prstGeom>
        <a:solidFill>
          <a:schemeClr val="lt1"/>
        </a:solidFill>
        <a:ln w="9525"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t>共</a:t>
          </a:r>
          <a:endParaRPr kumimoji="1" lang="en-US" altLang="ja-JP" sz="1100" b="1"/>
        </a:p>
      </xdr:txBody>
    </xdr:sp>
    <xdr:clientData/>
  </xdr:twoCellAnchor>
  <xdr:twoCellAnchor>
    <xdr:from>
      <xdr:col>32</xdr:col>
      <xdr:colOff>628650</xdr:colOff>
      <xdr:row>3</xdr:row>
      <xdr:rowOff>47624</xdr:rowOff>
    </xdr:from>
    <xdr:to>
      <xdr:col>39</xdr:col>
      <xdr:colOff>9525</xdr:colOff>
      <xdr:row>10</xdr:row>
      <xdr:rowOff>171449</xdr:rowOff>
    </xdr:to>
    <xdr:sp macro="" textlink="">
      <xdr:nvSpPr>
        <xdr:cNvPr id="4" name="テキスト ボックス 3">
          <a:extLst>
            <a:ext uri="{FF2B5EF4-FFF2-40B4-BE49-F238E27FC236}">
              <a16:creationId xmlns:a16="http://schemas.microsoft.com/office/drawing/2014/main" id="{00000000-0008-0000-0600-000004000000}"/>
            </a:ext>
          </a:extLst>
        </xdr:cNvPr>
        <xdr:cNvSpPr txBox="1"/>
      </xdr:nvSpPr>
      <xdr:spPr>
        <a:xfrm>
          <a:off x="7077075" y="704849"/>
          <a:ext cx="4181475" cy="1647825"/>
        </a:xfrm>
        <a:prstGeom prst="rect">
          <a:avLst/>
        </a:prstGeom>
        <a:solidFill>
          <a:schemeClr val="lt1"/>
        </a:solidFill>
        <a:ln w="41275" cmpd="thickThin">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100">
              <a:solidFill>
                <a:srgbClr val="FF0000"/>
              </a:solidFill>
            </a:rPr>
            <a:t>根拠書類を本用紙に添付すると、縮小される又は解像度が落ちるため判読できない場合は、本用紙を鑑として根拠書類を添付してください。本用紙には、添付する根拠書類の概要を記載してください。</a:t>
          </a:r>
          <a:endParaRPr kumimoji="1" lang="en-US" altLang="ja-JP" sz="1100">
            <a:solidFill>
              <a:srgbClr val="FF0000"/>
            </a:solidFill>
          </a:endParaRPr>
        </a:p>
        <a:p>
          <a:pPr algn="l"/>
          <a:endParaRPr kumimoji="1" lang="en-US" altLang="ja-JP" sz="1100">
            <a:solidFill>
              <a:srgbClr val="FF0000"/>
            </a:solidFill>
          </a:endParaRPr>
        </a:p>
        <a:p>
          <a:pPr algn="l"/>
          <a:r>
            <a:rPr kumimoji="1" lang="en-US" altLang="ja-JP" sz="1100">
              <a:solidFill>
                <a:srgbClr val="FF0000"/>
              </a:solidFill>
            </a:rPr>
            <a:t>※</a:t>
          </a:r>
          <a:r>
            <a:rPr kumimoji="1" lang="ja-JP" altLang="en-US" sz="1100">
              <a:solidFill>
                <a:srgbClr val="FF0000"/>
              </a:solidFill>
            </a:rPr>
            <a:t>印刷した際に判読できるよう、作成してください。</a:t>
          </a:r>
        </a:p>
      </xdr:txBody>
    </xdr:sp>
    <xdr:clientData/>
  </xdr:twoCellAnchor>
  <xdr:twoCellAnchor>
    <xdr:from>
      <xdr:col>32</xdr:col>
      <xdr:colOff>571499</xdr:colOff>
      <xdr:row>16</xdr:row>
      <xdr:rowOff>9524</xdr:rowOff>
    </xdr:from>
    <xdr:to>
      <xdr:col>42</xdr:col>
      <xdr:colOff>295274</xdr:colOff>
      <xdr:row>38</xdr:row>
      <xdr:rowOff>19049</xdr:rowOff>
    </xdr:to>
    <xdr:sp macro="" textlink="">
      <xdr:nvSpPr>
        <xdr:cNvPr id="5" name="角丸四角形吹き出し 6">
          <a:extLst>
            <a:ext uri="{FF2B5EF4-FFF2-40B4-BE49-F238E27FC236}">
              <a16:creationId xmlns:a16="http://schemas.microsoft.com/office/drawing/2014/main" id="{886C6637-B22F-4F39-BC59-5AC90580B1A5}"/>
            </a:ext>
          </a:extLst>
        </xdr:cNvPr>
        <xdr:cNvSpPr/>
      </xdr:nvSpPr>
      <xdr:spPr>
        <a:xfrm>
          <a:off x="7019924" y="3295649"/>
          <a:ext cx="6581775" cy="3362325"/>
        </a:xfrm>
        <a:prstGeom prst="wedgeRoundRectCallout">
          <a:avLst>
            <a:gd name="adj1" fmla="val -10558"/>
            <a:gd name="adj2" fmla="val 48864"/>
            <a:gd name="adj3" fmla="val 16667"/>
          </a:avLst>
        </a:prstGeom>
        <a:solidFill>
          <a:schemeClr val="accent6">
            <a:lumMod val="20000"/>
            <a:lumOff val="80000"/>
          </a:schemeClr>
        </a:solidFill>
        <a:ln>
          <a:solidFill>
            <a:schemeClr val="accent6"/>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lang="en-US" altLang="ja-JP" sz="1000" b="1" i="0">
              <a:solidFill>
                <a:schemeClr val="dk1"/>
              </a:solidFill>
              <a:effectLst/>
              <a:latin typeface="+mn-ea"/>
              <a:ea typeface="+mn-ea"/>
              <a:cs typeface="+mn-cs"/>
            </a:rPr>
            <a:t>【</a:t>
          </a:r>
          <a:r>
            <a:rPr lang="ja-JP" altLang="en-US" sz="1000" b="1" i="0">
              <a:solidFill>
                <a:schemeClr val="dk1"/>
              </a:solidFill>
              <a:effectLst/>
              <a:latin typeface="+mn-ea"/>
              <a:ea typeface="+mn-ea"/>
              <a:cs typeface="+mn-cs"/>
            </a:rPr>
            <a:t>領収書</a:t>
          </a:r>
          <a:r>
            <a:rPr lang="ja-JP" altLang="ja-JP" sz="1000" b="1" i="0">
              <a:solidFill>
                <a:schemeClr val="dk1"/>
              </a:solidFill>
              <a:effectLst/>
              <a:latin typeface="+mn-ea"/>
              <a:ea typeface="+mn-ea"/>
              <a:cs typeface="+mn-cs"/>
            </a:rPr>
            <a:t>確認項目</a:t>
          </a:r>
          <a:r>
            <a:rPr lang="en-US" altLang="ja-JP" sz="1000" b="1" i="0">
              <a:solidFill>
                <a:schemeClr val="dk1"/>
              </a:solidFill>
              <a:effectLst/>
              <a:latin typeface="+mn-ea"/>
              <a:ea typeface="+mn-ea"/>
              <a:cs typeface="+mn-cs"/>
            </a:rPr>
            <a:t>】</a:t>
          </a:r>
          <a:r>
            <a:rPr lang="ja-JP" altLang="ja-JP" sz="1000">
              <a:solidFill>
                <a:schemeClr val="dk1"/>
              </a:solidFill>
              <a:effectLst/>
              <a:latin typeface="+mn-ea"/>
              <a:ea typeface="+mn-ea"/>
              <a:cs typeface="+mn-cs"/>
            </a:rPr>
            <a:t> </a:t>
          </a:r>
          <a:r>
            <a:rPr lang="en-US" altLang="ja-JP" sz="1000" b="1">
              <a:solidFill>
                <a:srgbClr val="C00000"/>
              </a:solidFill>
              <a:effectLst/>
              <a:latin typeface="+mn-ea"/>
              <a:ea typeface="+mn-ea"/>
              <a:cs typeface="+mn-cs"/>
            </a:rPr>
            <a:t>※</a:t>
          </a:r>
          <a:r>
            <a:rPr lang="ja-JP" altLang="en-US" sz="1000" b="1" i="0" u="sng">
              <a:solidFill>
                <a:srgbClr val="C00000"/>
              </a:solidFill>
              <a:effectLst/>
              <a:latin typeface="+mn-ea"/>
              <a:ea typeface="+mn-ea"/>
              <a:cs typeface="+mn-cs"/>
            </a:rPr>
            <a:t>領収</a:t>
          </a:r>
          <a:r>
            <a:rPr lang="ja-JP" altLang="ja-JP" sz="1000" b="1" i="0" u="sng">
              <a:solidFill>
                <a:srgbClr val="C00000"/>
              </a:solidFill>
              <a:effectLst/>
              <a:latin typeface="+mn-ea"/>
              <a:ea typeface="+mn-ea"/>
              <a:cs typeface="+mn-cs"/>
            </a:rPr>
            <a:t>書の該当箇所にハイライトをし、和訳を付してください。</a:t>
          </a:r>
          <a:r>
            <a:rPr lang="ja-JP" altLang="ja-JP" sz="1000" b="1" u="sng">
              <a:solidFill>
                <a:srgbClr val="C00000"/>
              </a:solidFill>
              <a:effectLst/>
              <a:latin typeface="+mn-ea"/>
              <a:ea typeface="+mn-ea"/>
              <a:cs typeface="+mn-cs"/>
            </a:rPr>
            <a:t> </a:t>
          </a:r>
          <a:endParaRPr lang="ja-JP" altLang="ja-JP" sz="1000" b="1" u="sng">
            <a:solidFill>
              <a:srgbClr val="C00000"/>
            </a:solidFill>
            <a:effectLst/>
            <a:latin typeface="+mn-ea"/>
            <a:ea typeface="+mn-ea"/>
          </a:endParaRPr>
        </a:p>
        <a:p>
          <a:pPr algn="l"/>
          <a:r>
            <a:rPr lang="ja-JP" altLang="ja-JP" sz="1000" b="1" i="0">
              <a:solidFill>
                <a:schemeClr val="dk1"/>
              </a:solidFill>
              <a:effectLst/>
              <a:latin typeface="+mn-ea"/>
              <a:ea typeface="+mn-ea"/>
              <a:cs typeface="+mn-cs"/>
            </a:rPr>
            <a:t>① 留学先大学が発行したものである</a:t>
          </a:r>
          <a:r>
            <a:rPr lang="ja-JP" altLang="ja-JP" sz="1000">
              <a:solidFill>
                <a:schemeClr val="dk1"/>
              </a:solidFill>
              <a:effectLst/>
              <a:latin typeface="+mn-ea"/>
              <a:ea typeface="+mn-ea"/>
              <a:cs typeface="+mn-cs"/>
            </a:rPr>
            <a:t> </a:t>
          </a:r>
          <a:endParaRPr lang="ja-JP" altLang="ja-JP" sz="1000">
            <a:effectLst/>
            <a:latin typeface="+mn-ea"/>
            <a:ea typeface="+mn-ea"/>
          </a:endParaRPr>
        </a:p>
        <a:p>
          <a:pPr algn="l"/>
          <a:r>
            <a:rPr lang="ja-JP" altLang="en-US" sz="1000" b="0" i="0">
              <a:solidFill>
                <a:schemeClr val="dk1"/>
              </a:solidFill>
              <a:effectLst/>
              <a:latin typeface="+mn-ea"/>
              <a:ea typeface="+mn-ea"/>
              <a:cs typeface="+mn-cs"/>
            </a:rPr>
            <a:t>　　</a:t>
          </a:r>
          <a:r>
            <a:rPr lang="ja-JP" altLang="ja-JP" sz="1000" b="0" i="0">
              <a:solidFill>
                <a:schemeClr val="dk1"/>
              </a:solidFill>
              <a:effectLst/>
              <a:latin typeface="+mn-ea"/>
              <a:ea typeface="+mn-ea"/>
              <a:cs typeface="+mn-cs"/>
            </a:rPr>
            <a:t>・レターヘッド、担当者名・サイン、学校印などで、</a:t>
          </a:r>
          <a:r>
            <a:rPr lang="ja-JP" altLang="en-US" sz="1000" b="0" i="0">
              <a:solidFill>
                <a:schemeClr val="dk1"/>
              </a:solidFill>
              <a:effectLst/>
              <a:latin typeface="+mn-ea"/>
              <a:ea typeface="+mn-ea"/>
              <a:cs typeface="+mn-cs"/>
            </a:rPr>
            <a:t>留学先大学名が</a:t>
          </a:r>
          <a:r>
            <a:rPr lang="ja-JP" altLang="ja-JP" sz="1000" b="0" i="0">
              <a:solidFill>
                <a:schemeClr val="dk1"/>
              </a:solidFill>
              <a:effectLst/>
              <a:latin typeface="+mn-ea"/>
              <a:ea typeface="+mn-ea"/>
              <a:cs typeface="+mn-cs"/>
            </a:rPr>
            <a:t>確認できる。</a:t>
          </a:r>
          <a:endParaRPr lang="ja-JP" altLang="ja-JP" sz="1000">
            <a:effectLst/>
            <a:latin typeface="+mn-ea"/>
            <a:ea typeface="+mn-ea"/>
          </a:endParaRPr>
        </a:p>
        <a:p>
          <a:pPr algn="l"/>
          <a:r>
            <a:rPr lang="ja-JP" altLang="ja-JP" sz="1000" b="1" i="0">
              <a:solidFill>
                <a:schemeClr val="dk1"/>
              </a:solidFill>
              <a:effectLst/>
              <a:latin typeface="+mn-ea"/>
              <a:ea typeface="+mn-ea"/>
              <a:cs typeface="+mn-cs"/>
            </a:rPr>
            <a:t>② 正式な</a:t>
          </a:r>
          <a:r>
            <a:rPr lang="ja-JP" altLang="en-US" sz="1000" b="1" i="0">
              <a:solidFill>
                <a:schemeClr val="dk1"/>
              </a:solidFill>
              <a:effectLst/>
              <a:latin typeface="+mn-ea"/>
              <a:ea typeface="+mn-ea"/>
              <a:cs typeface="+mn-cs"/>
            </a:rPr>
            <a:t>領収</a:t>
          </a:r>
          <a:r>
            <a:rPr lang="ja-JP" altLang="ja-JP" sz="1000" b="1" i="0">
              <a:solidFill>
                <a:schemeClr val="dk1"/>
              </a:solidFill>
              <a:effectLst/>
              <a:latin typeface="+mn-ea"/>
              <a:ea typeface="+mn-ea"/>
              <a:cs typeface="+mn-cs"/>
            </a:rPr>
            <a:t>書である</a:t>
          </a:r>
          <a:r>
            <a:rPr lang="ja-JP" altLang="ja-JP" sz="1000">
              <a:solidFill>
                <a:schemeClr val="dk1"/>
              </a:solidFill>
              <a:effectLst/>
              <a:latin typeface="+mn-ea"/>
              <a:ea typeface="+mn-ea"/>
              <a:cs typeface="+mn-cs"/>
            </a:rPr>
            <a:t> </a:t>
          </a:r>
          <a:endParaRPr lang="ja-JP" altLang="ja-JP" sz="1000">
            <a:effectLst/>
            <a:latin typeface="+mn-ea"/>
            <a:ea typeface="+mn-ea"/>
          </a:endParaRPr>
        </a:p>
        <a:p>
          <a:pPr algn="l"/>
          <a:r>
            <a:rPr lang="ja-JP" altLang="en-US" sz="1000" b="0" i="0">
              <a:solidFill>
                <a:schemeClr val="dk1"/>
              </a:solidFill>
              <a:effectLst/>
              <a:latin typeface="+mn-ea"/>
              <a:ea typeface="+mn-ea"/>
              <a:cs typeface="+mn-cs"/>
            </a:rPr>
            <a:t>　　</a:t>
          </a:r>
          <a:r>
            <a:rPr lang="ja-JP" altLang="ja-JP" sz="1000" b="0" i="0">
              <a:solidFill>
                <a:schemeClr val="dk1"/>
              </a:solidFill>
              <a:effectLst/>
              <a:latin typeface="+mn-ea"/>
              <a:ea typeface="+mn-ea"/>
              <a:cs typeface="+mn-cs"/>
            </a:rPr>
            <a:t>・発行日や</a:t>
          </a:r>
          <a:r>
            <a:rPr lang="ja-JP" altLang="en-US" sz="1000" b="0" i="0">
              <a:solidFill>
                <a:schemeClr val="dk1"/>
              </a:solidFill>
              <a:effectLst/>
              <a:latin typeface="+mn-ea"/>
              <a:ea typeface="+mn-ea"/>
              <a:cs typeface="+mn-cs"/>
            </a:rPr>
            <a:t>領収</a:t>
          </a:r>
          <a:r>
            <a:rPr lang="ja-JP" altLang="ja-JP" sz="1000" b="0" i="0">
              <a:solidFill>
                <a:schemeClr val="dk1"/>
              </a:solidFill>
              <a:effectLst/>
              <a:latin typeface="+mn-ea"/>
              <a:ea typeface="+mn-ea"/>
              <a:cs typeface="+mn-cs"/>
            </a:rPr>
            <a:t>日</a:t>
          </a:r>
          <a:r>
            <a:rPr lang="ja-JP" altLang="en-US" sz="1000" b="0" i="0">
              <a:solidFill>
                <a:schemeClr val="dk1"/>
              </a:solidFill>
              <a:effectLst/>
              <a:latin typeface="+mn-ea"/>
              <a:ea typeface="+mn-ea"/>
              <a:cs typeface="+mn-cs"/>
            </a:rPr>
            <a:t>が確認できる。</a:t>
          </a:r>
          <a:endParaRPr lang="en-US" altLang="ja-JP" sz="1000" b="0" i="0">
            <a:solidFill>
              <a:schemeClr val="dk1"/>
            </a:solidFill>
            <a:effectLst/>
            <a:latin typeface="+mn-ea"/>
            <a:ea typeface="+mn-ea"/>
            <a:cs typeface="+mn-cs"/>
          </a:endParaRPr>
        </a:p>
        <a:p>
          <a:pPr algn="l"/>
          <a:r>
            <a:rPr lang="ja-JP" altLang="en-US" sz="1000" b="0" i="0">
              <a:solidFill>
                <a:schemeClr val="dk1"/>
              </a:solidFill>
              <a:effectLst/>
              <a:latin typeface="+mn-ea"/>
              <a:ea typeface="+mn-ea"/>
              <a:cs typeface="+mn-cs"/>
            </a:rPr>
            <a:t>　　・学期ごとに納付した場合、何学年のどの学期にかかる領収書であるか確認できる。</a:t>
          </a:r>
          <a:endParaRPr lang="en-US" altLang="ja-JP" sz="1000" b="0" i="0">
            <a:solidFill>
              <a:schemeClr val="dk1"/>
            </a:solidFill>
            <a:effectLst/>
            <a:latin typeface="+mn-ea"/>
            <a:ea typeface="+mn-ea"/>
            <a:cs typeface="+mn-cs"/>
          </a:endParaRPr>
        </a:p>
        <a:p>
          <a:pPr algn="l"/>
          <a:r>
            <a:rPr lang="ja-JP" altLang="en-US" sz="1000">
              <a:effectLst/>
              <a:latin typeface="+mn-ea"/>
              <a:ea typeface="+mn-ea"/>
            </a:rPr>
            <a:t>　</a:t>
          </a:r>
          <a:r>
            <a:rPr lang="ja-JP" altLang="en-US" sz="1000" baseline="0">
              <a:effectLst/>
              <a:latin typeface="+mn-ea"/>
              <a:ea typeface="+mn-ea"/>
            </a:rPr>
            <a:t>  </a:t>
          </a:r>
          <a:r>
            <a:rPr lang="ja-JP" altLang="en-US" sz="1000">
              <a:effectLst/>
              <a:latin typeface="+mn-ea"/>
              <a:ea typeface="+mn-ea"/>
            </a:rPr>
            <a:t>・請求書が発行されない場合、最終的な支払額が示された書類を提出してください。</a:t>
          </a:r>
          <a:endParaRPr lang="ja-JP" altLang="ja-JP" sz="1000">
            <a:effectLst/>
            <a:latin typeface="+mn-ea"/>
            <a:ea typeface="+mn-ea"/>
          </a:endParaRPr>
        </a:p>
        <a:p>
          <a:pPr algn="l"/>
          <a:r>
            <a:rPr lang="ja-JP" altLang="ja-JP" sz="1000" b="0" i="0">
              <a:solidFill>
                <a:schemeClr val="dk1"/>
              </a:solidFill>
              <a:effectLst/>
              <a:latin typeface="+mn-ea"/>
              <a:ea typeface="+mn-ea"/>
              <a:cs typeface="+mn-cs"/>
            </a:rPr>
            <a:t>　</a:t>
          </a:r>
          <a:r>
            <a:rPr lang="ja-JP" altLang="en-US" sz="1000" b="0" i="0">
              <a:solidFill>
                <a:schemeClr val="dk1"/>
              </a:solidFill>
              <a:effectLst/>
              <a:latin typeface="+mn-ea"/>
              <a:ea typeface="+mn-ea"/>
              <a:cs typeface="+mn-cs"/>
            </a:rPr>
            <a:t>　</a:t>
          </a:r>
          <a:r>
            <a:rPr lang="ja-JP" altLang="en-US" sz="1000" b="0" i="0" baseline="0">
              <a:solidFill>
                <a:schemeClr val="dk1"/>
              </a:solidFill>
              <a:effectLst/>
              <a:latin typeface="+mn-ea"/>
              <a:ea typeface="+mn-ea"/>
              <a:cs typeface="+mn-cs"/>
            </a:rPr>
            <a:t> </a:t>
          </a:r>
          <a:r>
            <a:rPr lang="ja-JP" altLang="en-US" sz="1000" b="0" i="0">
              <a:solidFill>
                <a:schemeClr val="dk1"/>
              </a:solidFill>
              <a:effectLst/>
              <a:latin typeface="+mn-ea"/>
              <a:ea typeface="+mn-ea"/>
              <a:cs typeface="+mn-cs"/>
            </a:rPr>
            <a:t>請求書が領収書を兼ねている場合は、請求書（様式</a:t>
          </a:r>
          <a:r>
            <a:rPr lang="en-US" altLang="ja-JP" sz="1000" b="0" i="0">
              <a:solidFill>
                <a:schemeClr val="dk1"/>
              </a:solidFill>
              <a:effectLst/>
              <a:latin typeface="+mn-ea"/>
              <a:ea typeface="+mn-ea"/>
              <a:cs typeface="+mn-cs"/>
            </a:rPr>
            <a:t>4-2</a:t>
          </a:r>
          <a:r>
            <a:rPr lang="ja-JP" altLang="en-US" sz="1000" b="0" i="0">
              <a:solidFill>
                <a:schemeClr val="dk1"/>
              </a:solidFill>
              <a:effectLst/>
              <a:latin typeface="+mn-ea"/>
              <a:ea typeface="+mn-ea"/>
              <a:cs typeface="+mn-cs"/>
            </a:rPr>
            <a:t>）と同じでも構いません。</a:t>
          </a:r>
        </a:p>
        <a:p>
          <a:pPr algn="l"/>
          <a:r>
            <a:rPr lang="ja-JP" altLang="en-US" sz="1000" b="0" i="0">
              <a:solidFill>
                <a:schemeClr val="dk1"/>
              </a:solidFill>
              <a:effectLst/>
              <a:latin typeface="+mn-ea"/>
              <a:ea typeface="+mn-ea"/>
              <a:cs typeface="+mn-cs"/>
            </a:rPr>
            <a:t>　　</a:t>
          </a:r>
          <a:r>
            <a:rPr lang="ja-JP" altLang="en-US" sz="1000" b="0" i="0" baseline="0">
              <a:solidFill>
                <a:schemeClr val="dk1"/>
              </a:solidFill>
              <a:effectLst/>
              <a:latin typeface="+mn-ea"/>
              <a:ea typeface="+mn-ea"/>
              <a:cs typeface="+mn-cs"/>
            </a:rPr>
            <a:t> </a:t>
          </a:r>
          <a:r>
            <a:rPr lang="ja-JP" altLang="ja-JP" sz="1000" b="0" i="0">
              <a:solidFill>
                <a:schemeClr val="dk1"/>
              </a:solidFill>
              <a:effectLst/>
              <a:latin typeface="+mn-ea"/>
              <a:ea typeface="+mn-ea"/>
              <a:cs typeface="+mn-cs"/>
            </a:rPr>
            <a:t>その場合は根拠書類に「請求書兼領収書」と記載してください。</a:t>
          </a:r>
          <a:endParaRPr lang="ja-JP" altLang="ja-JP" sz="1000">
            <a:effectLst/>
            <a:latin typeface="+mn-ea"/>
            <a:ea typeface="+mn-ea"/>
          </a:endParaRPr>
        </a:p>
        <a:p>
          <a:pPr algn="l"/>
          <a:r>
            <a:rPr lang="ja-JP" altLang="ja-JP" sz="1000" b="1" i="0">
              <a:solidFill>
                <a:schemeClr val="dk1"/>
              </a:solidFill>
              <a:effectLst/>
              <a:latin typeface="+mn-ea"/>
              <a:ea typeface="+mn-ea"/>
              <a:cs typeface="+mn-cs"/>
            </a:rPr>
            <a:t>③ 申請者本人（派遣学生）宛ての</a:t>
          </a:r>
          <a:r>
            <a:rPr lang="ja-JP" altLang="en-US" sz="1000" b="1" i="0">
              <a:solidFill>
                <a:schemeClr val="dk1"/>
              </a:solidFill>
              <a:effectLst/>
              <a:latin typeface="+mn-ea"/>
              <a:ea typeface="+mn-ea"/>
              <a:cs typeface="+mn-cs"/>
            </a:rPr>
            <a:t>領収</a:t>
          </a:r>
          <a:r>
            <a:rPr lang="ja-JP" altLang="ja-JP" sz="1000" b="1" i="0">
              <a:solidFill>
                <a:schemeClr val="dk1"/>
              </a:solidFill>
              <a:effectLst/>
              <a:latin typeface="+mn-ea"/>
              <a:ea typeface="+mn-ea"/>
              <a:cs typeface="+mn-cs"/>
            </a:rPr>
            <a:t>書である（氏名の記載がある）</a:t>
          </a:r>
          <a:r>
            <a:rPr lang="ja-JP" altLang="ja-JP" sz="1000">
              <a:solidFill>
                <a:schemeClr val="dk1"/>
              </a:solidFill>
              <a:effectLst/>
              <a:latin typeface="+mn-ea"/>
              <a:ea typeface="+mn-ea"/>
              <a:cs typeface="+mn-cs"/>
            </a:rPr>
            <a:t> </a:t>
          </a:r>
          <a:endParaRPr lang="ja-JP" altLang="ja-JP" sz="1000">
            <a:effectLst/>
            <a:latin typeface="+mn-ea"/>
            <a:ea typeface="+mn-ea"/>
          </a:endParaRPr>
        </a:p>
        <a:p>
          <a:pPr algn="l"/>
          <a:r>
            <a:rPr lang="ja-JP" altLang="ja-JP" sz="1000" b="1" i="0">
              <a:solidFill>
                <a:schemeClr val="dk1"/>
              </a:solidFill>
              <a:effectLst/>
              <a:latin typeface="+mn-ea"/>
              <a:ea typeface="+mn-ea"/>
              <a:cs typeface="+mn-cs"/>
            </a:rPr>
            <a:t>④</a:t>
          </a:r>
          <a:r>
            <a:rPr lang="en-US" altLang="ja-JP" sz="1000" b="1" i="0">
              <a:solidFill>
                <a:schemeClr val="dk1"/>
              </a:solidFill>
              <a:effectLst/>
              <a:latin typeface="+mn-ea"/>
              <a:ea typeface="+mn-ea"/>
              <a:cs typeface="+mn-cs"/>
            </a:rPr>
            <a:t> </a:t>
          </a:r>
          <a:r>
            <a:rPr lang="ja-JP" altLang="ja-JP" sz="1000" b="1" i="0">
              <a:solidFill>
                <a:schemeClr val="dk1"/>
              </a:solidFill>
              <a:effectLst/>
              <a:latin typeface="+mn-ea"/>
              <a:ea typeface="+mn-ea"/>
              <a:cs typeface="+mn-cs"/>
            </a:rPr>
            <a:t>本制度の支給対象の費目が</a:t>
          </a:r>
          <a:r>
            <a:rPr lang="ja-JP" altLang="en-US" sz="1000" b="1" i="0">
              <a:solidFill>
                <a:schemeClr val="dk1"/>
              </a:solidFill>
              <a:effectLst/>
              <a:latin typeface="+mn-ea"/>
              <a:ea typeface="+mn-ea"/>
              <a:cs typeface="+mn-cs"/>
            </a:rPr>
            <a:t>領収</a:t>
          </a:r>
          <a:r>
            <a:rPr lang="ja-JP" altLang="ja-JP" sz="1000" b="1" i="0">
              <a:solidFill>
                <a:schemeClr val="dk1"/>
              </a:solidFill>
              <a:effectLst/>
              <a:latin typeface="+mn-ea"/>
              <a:ea typeface="+mn-ea"/>
              <a:cs typeface="+mn-cs"/>
            </a:rPr>
            <a:t>書の内訳で確認できる</a:t>
          </a:r>
          <a:endParaRPr lang="ja-JP" altLang="ja-JP" sz="1000">
            <a:effectLst/>
            <a:latin typeface="+mn-ea"/>
            <a:ea typeface="+mn-ea"/>
          </a:endParaRPr>
        </a:p>
        <a:p>
          <a:pPr algn="l"/>
          <a:r>
            <a:rPr lang="ja-JP" altLang="ja-JP" sz="1000" b="1" i="0">
              <a:solidFill>
                <a:schemeClr val="dk1"/>
              </a:solidFill>
              <a:effectLst/>
              <a:latin typeface="+mn-ea"/>
              <a:ea typeface="+mn-ea"/>
              <a:cs typeface="+mn-cs"/>
            </a:rPr>
            <a:t>　</a:t>
          </a:r>
          <a:r>
            <a:rPr lang="ja-JP" altLang="en-US" sz="1000" b="1" i="0" baseline="0">
              <a:solidFill>
                <a:schemeClr val="dk1"/>
              </a:solidFill>
              <a:effectLst/>
              <a:latin typeface="+mn-ea"/>
              <a:ea typeface="+mn-ea"/>
              <a:cs typeface="+mn-cs"/>
            </a:rPr>
            <a:t>  </a:t>
          </a:r>
          <a:r>
            <a:rPr lang="ja-JP" altLang="ja-JP" sz="1000" b="0" i="0">
              <a:solidFill>
                <a:schemeClr val="dk1"/>
              </a:solidFill>
              <a:effectLst/>
              <a:latin typeface="+mn-ea"/>
              <a:ea typeface="+mn-ea"/>
              <a:cs typeface="+mn-cs"/>
            </a:rPr>
            <a:t>・本制度の支給対象の費目（</a:t>
          </a:r>
          <a:r>
            <a:rPr lang="en-US" altLang="ja-JP" sz="1000" b="0" i="0">
              <a:solidFill>
                <a:schemeClr val="dk1"/>
              </a:solidFill>
              <a:effectLst/>
              <a:latin typeface="+mn-ea"/>
              <a:ea typeface="+mn-ea"/>
              <a:cs typeface="+mn-cs"/>
            </a:rPr>
            <a:t>Tuition</a:t>
          </a:r>
          <a:r>
            <a:rPr lang="ja-JP" altLang="ja-JP" sz="1000" b="0" i="0">
              <a:solidFill>
                <a:schemeClr val="dk1"/>
              </a:solidFill>
              <a:effectLst/>
              <a:latin typeface="+mn-ea"/>
              <a:ea typeface="+mn-ea"/>
              <a:cs typeface="+mn-cs"/>
            </a:rPr>
            <a:t>など）にハイライトしてください。</a:t>
          </a:r>
          <a:endParaRPr lang="ja-JP" altLang="ja-JP" sz="1000">
            <a:effectLst/>
            <a:latin typeface="+mn-ea"/>
            <a:ea typeface="+mn-ea"/>
          </a:endParaRPr>
        </a:p>
        <a:p>
          <a:pPr algn="l"/>
          <a:r>
            <a:rPr lang="ja-JP" altLang="ja-JP" sz="1000" b="0" i="0">
              <a:solidFill>
                <a:schemeClr val="dk1"/>
              </a:solidFill>
              <a:effectLst/>
              <a:latin typeface="+mn-ea"/>
              <a:ea typeface="+mn-ea"/>
              <a:cs typeface="+mn-cs"/>
            </a:rPr>
            <a:t>　　</a:t>
          </a:r>
          <a:r>
            <a:rPr lang="en-US" altLang="ja-JP" sz="1000" b="0" i="0" baseline="0">
              <a:solidFill>
                <a:schemeClr val="dk1"/>
              </a:solidFill>
              <a:effectLst/>
              <a:latin typeface="+mn-ea"/>
              <a:ea typeface="+mn-ea"/>
              <a:cs typeface="+mn-cs"/>
            </a:rPr>
            <a:t> </a:t>
          </a:r>
          <a:r>
            <a:rPr lang="ja-JP" altLang="ja-JP" sz="1000" b="0" i="0">
              <a:solidFill>
                <a:schemeClr val="dk1"/>
              </a:solidFill>
              <a:effectLst/>
              <a:latin typeface="+mn-ea"/>
              <a:ea typeface="+mn-ea"/>
              <a:cs typeface="+mn-cs"/>
            </a:rPr>
            <a:t>費目が明記されていない書類は受理できません。</a:t>
          </a:r>
          <a:r>
            <a:rPr lang="ja-JP" altLang="ja-JP" sz="1000">
              <a:solidFill>
                <a:schemeClr val="dk1"/>
              </a:solidFill>
              <a:effectLst/>
              <a:latin typeface="+mn-ea"/>
              <a:ea typeface="+mn-ea"/>
              <a:cs typeface="+mn-cs"/>
            </a:rPr>
            <a:t> </a:t>
          </a:r>
          <a:endParaRPr lang="ja-JP" altLang="ja-JP" sz="1000">
            <a:effectLst/>
            <a:latin typeface="+mn-ea"/>
            <a:ea typeface="+mn-ea"/>
          </a:endParaRPr>
        </a:p>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000" b="0" i="0">
              <a:solidFill>
                <a:schemeClr val="dk1"/>
              </a:solidFill>
              <a:effectLst/>
              <a:latin typeface="+mn-ea"/>
              <a:ea typeface="+mn-ea"/>
              <a:cs typeface="+mn-cs"/>
            </a:rPr>
            <a:t>　</a:t>
          </a:r>
          <a:r>
            <a:rPr lang="ja-JP" altLang="en-US" sz="1000" b="0" i="0" baseline="0">
              <a:solidFill>
                <a:schemeClr val="dk1"/>
              </a:solidFill>
              <a:effectLst/>
              <a:latin typeface="+mn-ea"/>
              <a:ea typeface="+mn-ea"/>
              <a:cs typeface="+mn-cs"/>
            </a:rPr>
            <a:t>  </a:t>
          </a:r>
          <a:r>
            <a:rPr lang="ja-JP" altLang="ja-JP" sz="1000" b="0" i="0">
              <a:solidFill>
                <a:schemeClr val="dk1"/>
              </a:solidFill>
              <a:effectLst/>
              <a:latin typeface="+mn-ea"/>
              <a:ea typeface="+mn-ea"/>
              <a:cs typeface="+mn-cs"/>
            </a:rPr>
            <a:t>・</a:t>
          </a:r>
          <a:r>
            <a:rPr lang="ja-JP" altLang="en-US" sz="1000" b="0" i="0">
              <a:solidFill>
                <a:schemeClr val="dk1"/>
              </a:solidFill>
              <a:effectLst/>
              <a:latin typeface="+mn-ea"/>
              <a:ea typeface="+mn-ea"/>
              <a:cs typeface="+mn-cs"/>
            </a:rPr>
            <a:t>留学先大学から授業料を免除（一部叉は全部）されていたり、</a:t>
          </a:r>
          <a:r>
            <a:rPr lang="en-US" altLang="ja-JP" sz="1000" b="0" i="0">
              <a:solidFill>
                <a:schemeClr val="dk1"/>
              </a:solidFill>
              <a:effectLst/>
              <a:latin typeface="+mn-ea"/>
              <a:ea typeface="+mn-ea"/>
              <a:cs typeface="+mn-cs"/>
            </a:rPr>
            <a:t>TA</a:t>
          </a:r>
          <a:r>
            <a:rPr lang="ja-JP" altLang="en-US" sz="1000" b="0" i="0">
              <a:solidFill>
                <a:schemeClr val="dk1"/>
              </a:solidFill>
              <a:effectLst/>
              <a:latin typeface="+mn-ea"/>
              <a:ea typeface="+mn-ea"/>
              <a:cs typeface="+mn-cs"/>
            </a:rPr>
            <a:t>・</a:t>
          </a:r>
          <a:r>
            <a:rPr lang="en-US" altLang="ja-JP" sz="1000" b="0" i="0">
              <a:solidFill>
                <a:schemeClr val="dk1"/>
              </a:solidFill>
              <a:effectLst/>
              <a:latin typeface="+mn-ea"/>
              <a:ea typeface="+mn-ea"/>
              <a:cs typeface="+mn-cs"/>
            </a:rPr>
            <a:t>RA</a:t>
          </a:r>
          <a:r>
            <a:rPr lang="ja-JP" altLang="en-US" sz="1000" b="0" i="0">
              <a:solidFill>
                <a:schemeClr val="dk1"/>
              </a:solidFill>
              <a:effectLst/>
              <a:latin typeface="+mn-ea"/>
              <a:ea typeface="+mn-ea"/>
              <a:cs typeface="+mn-cs"/>
            </a:rPr>
            <a:t>の報酬や他の奨学金等を受給し、　　　</a:t>
          </a:r>
        </a:p>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1000" b="0" i="0">
              <a:solidFill>
                <a:schemeClr val="dk1"/>
              </a:solidFill>
              <a:effectLst/>
              <a:latin typeface="+mn-ea"/>
              <a:ea typeface="+mn-ea"/>
              <a:cs typeface="+mn-cs"/>
            </a:rPr>
            <a:t>　　 その一部又は全部を授業料に充当する場合は、領収書の該当箇所をハイライトをしてください。</a:t>
          </a:r>
        </a:p>
        <a:p>
          <a:pPr algn="l"/>
          <a:r>
            <a:rPr lang="ja-JP" altLang="ja-JP" sz="1000" b="1" i="0">
              <a:solidFill>
                <a:schemeClr val="dk1"/>
              </a:solidFill>
              <a:effectLst/>
              <a:latin typeface="+mn-ea"/>
              <a:ea typeface="+mn-ea"/>
              <a:cs typeface="+mn-cs"/>
            </a:rPr>
            <a:t>⑤ 現地通貨額で金額が明記されている</a:t>
          </a:r>
          <a:r>
            <a:rPr lang="ja-JP" altLang="ja-JP" sz="1000">
              <a:solidFill>
                <a:schemeClr val="dk1"/>
              </a:solidFill>
              <a:effectLst/>
              <a:latin typeface="+mn-ea"/>
              <a:ea typeface="+mn-ea"/>
              <a:cs typeface="+mn-cs"/>
            </a:rPr>
            <a:t> </a:t>
          </a:r>
          <a:endParaRPr lang="en-US" altLang="ja-JP" sz="1000">
            <a:solidFill>
              <a:schemeClr val="dk1"/>
            </a:solidFill>
            <a:effectLst/>
            <a:latin typeface="+mn-ea"/>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000" b="1">
              <a:solidFill>
                <a:schemeClr val="dk1"/>
              </a:solidFill>
              <a:effectLst/>
              <a:latin typeface="+mn-lt"/>
              <a:ea typeface="+mn-ea"/>
              <a:cs typeface="+mn-cs"/>
            </a:rPr>
            <a:t>⑥ </a:t>
          </a:r>
          <a:r>
            <a:rPr lang="ja-JP" altLang="ja-JP" sz="1000" b="1">
              <a:solidFill>
                <a:schemeClr val="dk1"/>
              </a:solidFill>
              <a:effectLst/>
              <a:latin typeface="+mn-lt"/>
              <a:ea typeface="+mn-ea"/>
              <a:cs typeface="+mn-cs"/>
            </a:rPr>
            <a:t>機構に支給申請した金額を留学先大学に納付したことが確認でき</a:t>
          </a:r>
          <a:r>
            <a:rPr lang="ja-JP" altLang="en-US" sz="1000" b="1">
              <a:solidFill>
                <a:schemeClr val="dk1"/>
              </a:solidFill>
              <a:effectLst/>
              <a:latin typeface="+mn-lt"/>
              <a:ea typeface="+mn-ea"/>
              <a:cs typeface="+mn-cs"/>
            </a:rPr>
            <a:t>る</a:t>
          </a:r>
          <a:endParaRPr lang="ja-JP" altLang="ja-JP" sz="1000" b="1">
            <a:effectLst/>
          </a:endParaRPr>
        </a:p>
        <a:p>
          <a:pPr algn="l"/>
          <a:endParaRPr kumimoji="1" lang="ja-JP" altLang="en-US" sz="1000">
            <a:latin typeface="+mn-ea"/>
            <a:ea typeface="+mn-ea"/>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yukei-svr\&#30041;&#23398;&#29983;&#20107;&#26989;&#35336;&#30011;&#35506;\&#24179;&#25104;&#65298;&#65298;&#24180;&#24230;\&#22269;&#36027;&#26053;&#36027;\&#36890;&#30693;\&#24112;&#22269;&#26053;&#36027;\&#24112;&#22269;&#26053;&#36027;201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説明（帰国）"/>
      <sheetName val="帰国data"/>
      <sheetName val="帰国旅費申請書"/>
      <sheetName val="帰国伺等"/>
      <sheetName val="ＡＢＣＤフォーム"/>
      <sheetName val="帰国旅費辞退届"/>
      <sheetName val="国費留学生期間終了後調査票"/>
      <sheetName val="国名"/>
      <sheetName val="【参考】国コード"/>
      <sheetName val="【参考】国・地域コード"/>
      <sheetName val="【削除・変更禁止】"/>
      <sheetName val="個人応募者説明"/>
      <sheetName val="様式１連絡人届出書"/>
      <sheetName val="様式１連絡人届出書 (入力例)"/>
      <sheetName val="様式2-1願書"/>
      <sheetName val="様式2-1願書 (入力例)"/>
      <sheetName val="様式2-5成績評価係数算出計算書"/>
      <sheetName val="様式2-5成績評価係数算出計算書 (入力例)"/>
      <sheetName val="様式2-9-①留学先大学情報（第一希望）"/>
      <sheetName val="様式2-9-①留学先大学情報（第一希望） (入力例)"/>
      <sheetName val="様式2-9-②留学先大学情報（第二希望）"/>
      <sheetName val="様式2-9-②留学先大学情報（第二希望） (入力例)"/>
      <sheetName val="長期派遣data【個人応募者用】"/>
      <sheetName val="長期派遣data【個人応募者用】 (入力例)"/>
      <sheetName val="様式2-6語学能力証明書"/>
      <sheetName val="様式2- 7-1推薦状"/>
      <sheetName val="FORM2- 7-2 RECOMMENDATION"/>
      <sheetName val="様式2-8健康診断書"/>
      <sheetName val="願書チェック表"/>
      <sheetName val="願書チェック表 (入力例)"/>
      <sheetName val="ｻｰﾊﾞ受渡項目整理"/>
      <sheetName val="【削除不可】通貨コード"/>
      <sheetName val="backdat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2">
          <cell r="A2" t="str">
            <v>アイスランド</v>
          </cell>
        </row>
        <row r="3">
          <cell r="A3" t="str">
            <v>アイルランド</v>
          </cell>
        </row>
        <row r="4">
          <cell r="A4" t="str">
            <v>アゼルバイジャン</v>
          </cell>
        </row>
        <row r="5">
          <cell r="A5" t="str">
            <v>アフガニスタン</v>
          </cell>
        </row>
        <row r="6">
          <cell r="A6" t="str">
            <v>アメリカ合衆国</v>
          </cell>
        </row>
        <row r="7">
          <cell r="A7" t="str">
            <v>アラブ首長国連邦</v>
          </cell>
        </row>
        <row r="8">
          <cell r="A8" t="str">
            <v>アルジェリア</v>
          </cell>
        </row>
        <row r="9">
          <cell r="A9" t="str">
            <v>アルゼンチン</v>
          </cell>
        </row>
        <row r="10">
          <cell r="A10" t="str">
            <v>アルバニア</v>
          </cell>
        </row>
        <row r="11">
          <cell r="A11" t="str">
            <v>アルメニア</v>
          </cell>
        </row>
        <row r="12">
          <cell r="A12" t="str">
            <v>アンゴラ</v>
          </cell>
        </row>
        <row r="13">
          <cell r="A13" t="str">
            <v>イエメン</v>
          </cell>
        </row>
        <row r="14">
          <cell r="A14" t="str">
            <v>イスラエル</v>
          </cell>
        </row>
        <row r="15">
          <cell r="A15" t="str">
            <v>イタリア</v>
          </cell>
        </row>
        <row r="16">
          <cell r="A16" t="str">
            <v>イラク</v>
          </cell>
        </row>
        <row r="17">
          <cell r="A17" t="str">
            <v>イラン</v>
          </cell>
        </row>
        <row r="18">
          <cell r="A18" t="str">
            <v>インド</v>
          </cell>
        </row>
        <row r="19">
          <cell r="A19" t="str">
            <v>インドネシア</v>
          </cell>
        </row>
        <row r="20">
          <cell r="A20" t="str">
            <v>ウガンダ</v>
          </cell>
        </row>
        <row r="21">
          <cell r="A21" t="str">
            <v>ウクライナ</v>
          </cell>
        </row>
        <row r="22">
          <cell r="A22" t="str">
            <v>ウズベキスタン</v>
          </cell>
        </row>
        <row r="23">
          <cell r="A23" t="str">
            <v>ウルグアイ</v>
          </cell>
        </row>
        <row r="24">
          <cell r="A24" t="str">
            <v>英国</v>
          </cell>
        </row>
        <row r="25">
          <cell r="A25" t="str">
            <v>エクアドル</v>
          </cell>
        </row>
        <row r="26">
          <cell r="A26" t="str">
            <v>エジプト</v>
          </cell>
        </row>
        <row r="27">
          <cell r="A27" t="str">
            <v>エストニア</v>
          </cell>
        </row>
        <row r="28">
          <cell r="A28" t="str">
            <v>エチオピア</v>
          </cell>
        </row>
        <row r="29">
          <cell r="A29" t="str">
            <v>エリトリア</v>
          </cell>
        </row>
        <row r="30">
          <cell r="A30" t="str">
            <v>エルサルバドル</v>
          </cell>
        </row>
        <row r="31">
          <cell r="A31" t="str">
            <v>オーストラリア</v>
          </cell>
        </row>
        <row r="32">
          <cell r="A32" t="str">
            <v>オーストリア</v>
          </cell>
        </row>
        <row r="33">
          <cell r="A33" t="str">
            <v>オマーン</v>
          </cell>
        </row>
        <row r="34">
          <cell r="A34" t="str">
            <v>オランダ</v>
          </cell>
        </row>
        <row r="35">
          <cell r="A35" t="str">
            <v>ガーナ</v>
          </cell>
        </row>
        <row r="36">
          <cell r="A36" t="str">
            <v>ガイアナ</v>
          </cell>
        </row>
        <row r="37">
          <cell r="A37" t="str">
            <v>カザフスタン</v>
          </cell>
        </row>
        <row r="38">
          <cell r="A38" t="str">
            <v>カタール</v>
          </cell>
        </row>
        <row r="39">
          <cell r="A39" t="str">
            <v>カナダ</v>
          </cell>
        </row>
        <row r="40">
          <cell r="A40" t="str">
            <v>ガボン</v>
          </cell>
        </row>
        <row r="41">
          <cell r="A41" t="str">
            <v>カメルーン</v>
          </cell>
        </row>
        <row r="42">
          <cell r="A42" t="str">
            <v>韓国</v>
          </cell>
        </row>
        <row r="43">
          <cell r="A43" t="str">
            <v>ガンビア</v>
          </cell>
        </row>
        <row r="44">
          <cell r="A44" t="str">
            <v>カンボジア</v>
          </cell>
        </row>
        <row r="45">
          <cell r="A45" t="str">
            <v>ギニア</v>
          </cell>
        </row>
        <row r="46">
          <cell r="A46" t="str">
            <v>ギニア ビサウ</v>
          </cell>
        </row>
        <row r="47">
          <cell r="A47" t="str">
            <v>キプロス</v>
          </cell>
        </row>
        <row r="48">
          <cell r="A48" t="str">
            <v>キューバ</v>
          </cell>
        </row>
        <row r="49">
          <cell r="A49" t="str">
            <v>ギリシャ</v>
          </cell>
        </row>
        <row r="50">
          <cell r="A50" t="str">
            <v>キリバス</v>
          </cell>
        </row>
        <row r="51">
          <cell r="A51" t="str">
            <v>キルギス</v>
          </cell>
        </row>
        <row r="52">
          <cell r="A52" t="str">
            <v>グァテマラ</v>
          </cell>
        </row>
        <row r="53">
          <cell r="A53" t="str">
            <v>クウェート</v>
          </cell>
        </row>
        <row r="54">
          <cell r="A54" t="str">
            <v>グルジア</v>
          </cell>
        </row>
        <row r="55">
          <cell r="A55" t="str">
            <v>クロアチア</v>
          </cell>
        </row>
        <row r="56">
          <cell r="A56" t="str">
            <v>ケニヤ</v>
          </cell>
        </row>
        <row r="57">
          <cell r="A57" t="str">
            <v>コートジボワール</v>
          </cell>
        </row>
        <row r="58">
          <cell r="A58" t="str">
            <v>コスタリカ</v>
          </cell>
        </row>
        <row r="59">
          <cell r="A59" t="str">
            <v>コソボ</v>
          </cell>
        </row>
        <row r="60">
          <cell r="A60" t="str">
            <v>コロンビア</v>
          </cell>
        </row>
        <row r="61">
          <cell r="A61" t="str">
            <v>コンゴ共和国</v>
          </cell>
        </row>
        <row r="62">
          <cell r="A62" t="str">
            <v>コンゴ民主共和国</v>
          </cell>
        </row>
        <row r="63">
          <cell r="A63" t="str">
            <v>サウジアラビア</v>
          </cell>
        </row>
        <row r="64">
          <cell r="A64" t="str">
            <v>サモア独立国</v>
          </cell>
        </row>
        <row r="65">
          <cell r="A65" t="str">
            <v>ザンビア</v>
          </cell>
        </row>
        <row r="66">
          <cell r="A66" t="str">
            <v>シエラレオネ</v>
          </cell>
        </row>
        <row r="67">
          <cell r="A67" t="str">
            <v>ジブチ</v>
          </cell>
        </row>
        <row r="68">
          <cell r="A68" t="str">
            <v>ジャマイカ</v>
          </cell>
        </row>
        <row r="69">
          <cell r="A69" t="str">
            <v>シリア</v>
          </cell>
        </row>
        <row r="70">
          <cell r="A70" t="str">
            <v>シンガポール</v>
          </cell>
        </row>
        <row r="71">
          <cell r="A71" t="str">
            <v>ジンバブエ</v>
          </cell>
        </row>
        <row r="72">
          <cell r="A72" t="str">
            <v>スイス</v>
          </cell>
        </row>
        <row r="73">
          <cell r="A73" t="str">
            <v>スウェーデン</v>
          </cell>
        </row>
        <row r="74">
          <cell r="A74" t="str">
            <v>スーダン</v>
          </cell>
        </row>
        <row r="75">
          <cell r="A75" t="str">
            <v>スペイン</v>
          </cell>
        </row>
        <row r="76">
          <cell r="A76" t="str">
            <v>スリナム</v>
          </cell>
        </row>
        <row r="77">
          <cell r="A77" t="str">
            <v>スリランカ</v>
          </cell>
        </row>
        <row r="78">
          <cell r="A78" t="str">
            <v>スロバキア</v>
          </cell>
        </row>
        <row r="79">
          <cell r="A79" t="str">
            <v>スロベニア</v>
          </cell>
        </row>
        <row r="80">
          <cell r="A80" t="str">
            <v>赤道ギニア</v>
          </cell>
        </row>
        <row r="81">
          <cell r="A81" t="str">
            <v>セネガル</v>
          </cell>
        </row>
        <row r="82">
          <cell r="A82" t="str">
            <v>セルビア</v>
          </cell>
        </row>
        <row r="83">
          <cell r="A83" t="str">
            <v>セントルシア</v>
          </cell>
        </row>
        <row r="84">
          <cell r="A84" t="str">
            <v>ソマリア</v>
          </cell>
        </row>
        <row r="85">
          <cell r="A85" t="str">
            <v>ソロモン諸島</v>
          </cell>
        </row>
        <row r="86">
          <cell r="A86" t="str">
            <v>タイ</v>
          </cell>
        </row>
        <row r="87">
          <cell r="A87" t="str">
            <v>タジキスタン</v>
          </cell>
        </row>
        <row r="88">
          <cell r="A88" t="str">
            <v>タンザニア</v>
          </cell>
        </row>
        <row r="89">
          <cell r="A89" t="str">
            <v>チェコ</v>
          </cell>
        </row>
        <row r="90">
          <cell r="A90" t="str">
            <v>チャド</v>
          </cell>
        </row>
        <row r="91">
          <cell r="A91" t="str">
            <v>中央アフリカ</v>
          </cell>
        </row>
        <row r="92">
          <cell r="A92" t="str">
            <v>中国</v>
          </cell>
        </row>
        <row r="93">
          <cell r="A93" t="str">
            <v>チュニジア</v>
          </cell>
        </row>
        <row r="94">
          <cell r="A94" t="str">
            <v>チリ</v>
          </cell>
        </row>
        <row r="95">
          <cell r="A95" t="str">
            <v>ツバル</v>
          </cell>
        </row>
        <row r="96">
          <cell r="A96" t="str">
            <v>デンマーク</v>
          </cell>
        </row>
        <row r="97">
          <cell r="A97" t="str">
            <v>ドイツ</v>
          </cell>
        </row>
        <row r="98">
          <cell r="A98" t="str">
            <v>トーゴ</v>
          </cell>
        </row>
        <row r="99">
          <cell r="A99" t="str">
            <v>ドミニカ共和国</v>
          </cell>
        </row>
        <row r="100">
          <cell r="A100" t="str">
            <v>トリニダド　トバゴ</v>
          </cell>
        </row>
        <row r="101">
          <cell r="A101" t="str">
            <v>トルクメニスタン</v>
          </cell>
        </row>
        <row r="102">
          <cell r="A102" t="str">
            <v>トルコ</v>
          </cell>
        </row>
        <row r="103">
          <cell r="A103" t="str">
            <v>トンガ</v>
          </cell>
        </row>
        <row r="104">
          <cell r="A104" t="str">
            <v>ナイジェリア</v>
          </cell>
        </row>
        <row r="105">
          <cell r="A105" t="str">
            <v>ナウル</v>
          </cell>
        </row>
        <row r="106">
          <cell r="A106" t="str">
            <v>ナミビア</v>
          </cell>
        </row>
        <row r="107">
          <cell r="A107" t="str">
            <v>ニカラグア</v>
          </cell>
        </row>
        <row r="108">
          <cell r="A108" t="str">
            <v>ニジェール</v>
          </cell>
        </row>
        <row r="109">
          <cell r="A109" t="str">
            <v>ニューカレドニア</v>
          </cell>
        </row>
        <row r="110">
          <cell r="A110" t="str">
            <v>ニュージーランド</v>
          </cell>
        </row>
        <row r="111">
          <cell r="A111" t="str">
            <v>ネパール</v>
          </cell>
        </row>
        <row r="112">
          <cell r="A112" t="str">
            <v>ノルウェー</v>
          </cell>
        </row>
        <row r="113">
          <cell r="A113" t="str">
            <v>バーレーン</v>
          </cell>
        </row>
        <row r="114">
          <cell r="A114" t="str">
            <v>ハイチ</v>
          </cell>
        </row>
        <row r="115">
          <cell r="A115" t="str">
            <v>パキスタン</v>
          </cell>
        </row>
        <row r="116">
          <cell r="A116" t="str">
            <v>パナマ</v>
          </cell>
        </row>
        <row r="117">
          <cell r="A117" t="str">
            <v>バヌアツ</v>
          </cell>
        </row>
        <row r="118">
          <cell r="A118" t="str">
            <v>バハマ</v>
          </cell>
        </row>
        <row r="119">
          <cell r="A119" t="str">
            <v>パプア　ニューギニア</v>
          </cell>
        </row>
        <row r="120">
          <cell r="A120" t="str">
            <v>パラオ</v>
          </cell>
        </row>
        <row r="121">
          <cell r="A121" t="str">
            <v>パラグアイ</v>
          </cell>
        </row>
        <row r="122">
          <cell r="A122" t="str">
            <v>バルバドス</v>
          </cell>
        </row>
        <row r="123">
          <cell r="A123" t="str">
            <v>パレスチナ</v>
          </cell>
        </row>
        <row r="124">
          <cell r="A124" t="str">
            <v>ハンガリー</v>
          </cell>
        </row>
        <row r="125">
          <cell r="A125" t="str">
            <v>バングラデッシュ</v>
          </cell>
        </row>
        <row r="126">
          <cell r="A126" t="str">
            <v>東ティモール</v>
          </cell>
        </row>
        <row r="127">
          <cell r="A127" t="str">
            <v>フィージー</v>
          </cell>
        </row>
        <row r="128">
          <cell r="A128" t="str">
            <v>フィリピン</v>
          </cell>
        </row>
        <row r="129">
          <cell r="A129" t="str">
            <v>フィンランド</v>
          </cell>
        </row>
        <row r="130">
          <cell r="A130" t="str">
            <v>ブータン</v>
          </cell>
        </row>
        <row r="131">
          <cell r="A131" t="str">
            <v>ブラジル</v>
          </cell>
        </row>
        <row r="132">
          <cell r="A132" t="str">
            <v>フランス</v>
          </cell>
        </row>
        <row r="133">
          <cell r="A133" t="str">
            <v>フランス領ポリネシア/タヒチ</v>
          </cell>
        </row>
        <row r="134">
          <cell r="A134" t="str">
            <v>ブルガリア</v>
          </cell>
        </row>
        <row r="135">
          <cell r="A135" t="str">
            <v>ブルキナファソ</v>
          </cell>
        </row>
        <row r="136">
          <cell r="A136" t="str">
            <v>ブルネイ</v>
          </cell>
        </row>
        <row r="137">
          <cell r="A137" t="str">
            <v>ブルンジ</v>
          </cell>
        </row>
        <row r="138">
          <cell r="A138" t="str">
            <v>ベトナム</v>
          </cell>
        </row>
        <row r="139">
          <cell r="A139" t="str">
            <v>ベナン</v>
          </cell>
        </row>
        <row r="140">
          <cell r="A140" t="str">
            <v>べネズエラ</v>
          </cell>
        </row>
        <row r="141">
          <cell r="A141" t="str">
            <v>ベラルーシ</v>
          </cell>
        </row>
        <row r="142">
          <cell r="A142" t="str">
            <v>ペルー</v>
          </cell>
        </row>
        <row r="143">
          <cell r="A143" t="str">
            <v>ベルギー</v>
          </cell>
        </row>
        <row r="144">
          <cell r="A144" t="str">
            <v>ポーランド</v>
          </cell>
        </row>
        <row r="145">
          <cell r="A145" t="str">
            <v>ボスニア・ヘルツェゴヴィナ</v>
          </cell>
        </row>
        <row r="146">
          <cell r="A146" t="str">
            <v>ボツワナ</v>
          </cell>
        </row>
        <row r="147">
          <cell r="A147" t="str">
            <v>ボリビア</v>
          </cell>
        </row>
        <row r="148">
          <cell r="A148" t="str">
            <v>ポルトガル</v>
          </cell>
        </row>
        <row r="149">
          <cell r="A149" t="str">
            <v>ホンジュラス</v>
          </cell>
        </row>
        <row r="150">
          <cell r="A150" t="str">
            <v>マーシャル諸島</v>
          </cell>
        </row>
        <row r="151">
          <cell r="A151" t="str">
            <v>マケドニア</v>
          </cell>
        </row>
        <row r="152">
          <cell r="A152" t="str">
            <v>マダガスカル</v>
          </cell>
        </row>
        <row r="153">
          <cell r="A153" t="str">
            <v>マラウイ</v>
          </cell>
        </row>
        <row r="154">
          <cell r="A154" t="str">
            <v>マリ</v>
          </cell>
        </row>
        <row r="155">
          <cell r="A155" t="str">
            <v>マルタ</v>
          </cell>
        </row>
        <row r="156">
          <cell r="A156" t="str">
            <v>マレーシア</v>
          </cell>
        </row>
        <row r="157">
          <cell r="A157" t="str">
            <v>ミクロネシア連邦</v>
          </cell>
        </row>
        <row r="158">
          <cell r="A158" t="str">
            <v>南アフリカ</v>
          </cell>
        </row>
        <row r="159">
          <cell r="A159" t="str">
            <v>ミャンマー</v>
          </cell>
        </row>
        <row r="160">
          <cell r="A160" t="str">
            <v>メキシコ</v>
          </cell>
        </row>
        <row r="161">
          <cell r="A161" t="str">
            <v>モーリシャス</v>
          </cell>
        </row>
        <row r="162">
          <cell r="A162" t="str">
            <v>モーリタニア</v>
          </cell>
        </row>
        <row r="163">
          <cell r="A163" t="str">
            <v>モザンビーク</v>
          </cell>
        </row>
        <row r="164">
          <cell r="A164" t="str">
            <v>モルジブ</v>
          </cell>
        </row>
        <row r="165">
          <cell r="A165" t="str">
            <v>モルドバ</v>
          </cell>
        </row>
        <row r="166">
          <cell r="A166" t="str">
            <v>モロッコ</v>
          </cell>
        </row>
        <row r="167">
          <cell r="A167" t="str">
            <v>モンゴル</v>
          </cell>
        </row>
        <row r="168">
          <cell r="A168" t="str">
            <v>モンテネグロ</v>
          </cell>
        </row>
        <row r="169">
          <cell r="A169" t="str">
            <v>ヨルダン</v>
          </cell>
        </row>
        <row r="170">
          <cell r="A170" t="str">
            <v>ラオス</v>
          </cell>
        </row>
        <row r="171">
          <cell r="A171" t="str">
            <v>ラトビア</v>
          </cell>
        </row>
        <row r="172">
          <cell r="A172" t="str">
            <v>リトアニア</v>
          </cell>
        </row>
        <row r="173">
          <cell r="A173" t="str">
            <v>リビア</v>
          </cell>
        </row>
        <row r="174">
          <cell r="A174" t="str">
            <v>リベリア</v>
          </cell>
        </row>
        <row r="175">
          <cell r="A175" t="str">
            <v>ルーマニア</v>
          </cell>
        </row>
        <row r="176">
          <cell r="A176" t="str">
            <v>ルクセンブルグ</v>
          </cell>
        </row>
        <row r="177">
          <cell r="A177" t="str">
            <v>ルワンダ</v>
          </cell>
        </row>
        <row r="178">
          <cell r="A178" t="str">
            <v>レソト</v>
          </cell>
        </row>
        <row r="179">
          <cell r="A179" t="str">
            <v>レバノン</v>
          </cell>
        </row>
        <row r="180">
          <cell r="A180" t="str">
            <v>ロシア</v>
          </cell>
        </row>
      </sheetData>
      <sheetData sheetId="8" refreshError="1"/>
      <sheetData sheetId="9" refreshError="1"/>
      <sheetData sheetId="10" refreshError="1"/>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refreshError="1"/>
      <sheetData sheetId="31" refreshError="1"/>
      <sheetData sheetId="3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C000"/>
    <pageSetUpPr fitToPage="1"/>
  </sheetPr>
  <dimension ref="A1:E41"/>
  <sheetViews>
    <sheetView topLeftCell="A4" zoomScaleNormal="100" workbookViewId="0">
      <selection activeCell="F8" sqref="F8"/>
    </sheetView>
  </sheetViews>
  <sheetFormatPr defaultRowHeight="24" customHeight="1"/>
  <cols>
    <col min="1" max="1" width="8.25" customWidth="1"/>
    <col min="2" max="2" width="14.5" customWidth="1"/>
    <col min="3" max="3" width="19.875" customWidth="1"/>
    <col min="4" max="4" width="20.25" customWidth="1"/>
    <col min="5" max="6" width="17.75" customWidth="1"/>
  </cols>
  <sheetData>
    <row r="1" spans="1:5" ht="24" customHeight="1">
      <c r="A1" s="157" t="s">
        <v>265</v>
      </c>
    </row>
    <row r="2" spans="1:5" ht="49.5" customHeight="1" thickBot="1">
      <c r="A2" s="159" t="s">
        <v>266</v>
      </c>
      <c r="B2" s="159"/>
      <c r="C2" s="159"/>
      <c r="D2" s="159"/>
      <c r="E2" s="159"/>
    </row>
    <row r="3" spans="1:5" ht="24" customHeight="1">
      <c r="A3" s="161"/>
      <c r="B3" s="163" t="s">
        <v>139</v>
      </c>
      <c r="C3" s="163" t="s">
        <v>140</v>
      </c>
      <c r="D3" s="163" t="s">
        <v>141</v>
      </c>
      <c r="E3" s="158" t="s">
        <v>269</v>
      </c>
    </row>
    <row r="4" spans="1:5" ht="24" customHeight="1" thickBot="1">
      <c r="A4" s="162"/>
      <c r="B4" s="164"/>
      <c r="C4" s="164"/>
      <c r="D4" s="164"/>
      <c r="E4" s="42" t="s">
        <v>142</v>
      </c>
    </row>
    <row r="5" spans="1:5" ht="24" customHeight="1" thickBot="1">
      <c r="A5" s="69">
        <v>1</v>
      </c>
      <c r="B5" s="43" t="s">
        <v>63</v>
      </c>
      <c r="C5" s="44" t="s">
        <v>65</v>
      </c>
      <c r="D5" s="44" t="s">
        <v>64</v>
      </c>
      <c r="E5" s="43">
        <v>139</v>
      </c>
    </row>
    <row r="6" spans="1:5" ht="24" customHeight="1" thickBot="1">
      <c r="A6" s="69">
        <v>2</v>
      </c>
      <c r="B6" s="43" t="s">
        <v>66</v>
      </c>
      <c r="C6" s="44" t="s">
        <v>67</v>
      </c>
      <c r="D6" s="44" t="s">
        <v>143</v>
      </c>
      <c r="E6" s="43">
        <v>149</v>
      </c>
    </row>
    <row r="7" spans="1:5" ht="24" customHeight="1" thickBot="1">
      <c r="A7" s="69">
        <v>3</v>
      </c>
      <c r="B7" s="43" t="s">
        <v>68</v>
      </c>
      <c r="C7" s="44" t="s">
        <v>69</v>
      </c>
      <c r="D7" s="44" t="s">
        <v>70</v>
      </c>
      <c r="E7" s="43">
        <v>13</v>
      </c>
    </row>
    <row r="8" spans="1:5" ht="24" customHeight="1" thickBot="1">
      <c r="A8" s="69">
        <v>4</v>
      </c>
      <c r="B8" s="43" t="s">
        <v>71</v>
      </c>
      <c r="C8" s="44" t="s">
        <v>72</v>
      </c>
      <c r="D8" s="44" t="s">
        <v>73</v>
      </c>
      <c r="E8" s="43">
        <v>27</v>
      </c>
    </row>
    <row r="9" spans="1:5" ht="24" customHeight="1" thickBot="1">
      <c r="A9" s="69">
        <v>5</v>
      </c>
      <c r="B9" s="43" t="s">
        <v>74</v>
      </c>
      <c r="C9" s="44" t="s">
        <v>75</v>
      </c>
      <c r="D9" s="44" t="s">
        <v>76</v>
      </c>
      <c r="E9" s="43">
        <v>1.69</v>
      </c>
    </row>
    <row r="10" spans="1:5" ht="24" customHeight="1" thickBot="1">
      <c r="A10" s="69">
        <v>6</v>
      </c>
      <c r="B10" s="43" t="s">
        <v>77</v>
      </c>
      <c r="C10" s="44" t="s">
        <v>78</v>
      </c>
      <c r="D10" s="44" t="s">
        <v>79</v>
      </c>
      <c r="E10" s="43">
        <v>103</v>
      </c>
    </row>
    <row r="11" spans="1:5" ht="24" customHeight="1" thickBot="1">
      <c r="A11" s="69">
        <v>7</v>
      </c>
      <c r="B11" s="43" t="s">
        <v>80</v>
      </c>
      <c r="C11" s="44" t="s">
        <v>81</v>
      </c>
      <c r="D11" s="44" t="s">
        <v>82</v>
      </c>
      <c r="E11" s="43">
        <v>7.69</v>
      </c>
    </row>
    <row r="12" spans="1:5" ht="24" customHeight="1" thickBot="1">
      <c r="A12" s="69">
        <v>8</v>
      </c>
      <c r="B12" s="43" t="s">
        <v>83</v>
      </c>
      <c r="C12" s="44" t="s">
        <v>85</v>
      </c>
      <c r="D12" s="44" t="s">
        <v>84</v>
      </c>
      <c r="E12" s="43">
        <v>37</v>
      </c>
    </row>
    <row r="13" spans="1:5" ht="24" customHeight="1" thickBot="1">
      <c r="A13" s="69">
        <v>9</v>
      </c>
      <c r="B13" s="43" t="s">
        <v>86</v>
      </c>
      <c r="C13" s="44" t="s">
        <v>87</v>
      </c>
      <c r="D13" s="44" t="s">
        <v>206</v>
      </c>
      <c r="E13" s="43">
        <v>172</v>
      </c>
    </row>
    <row r="14" spans="1:5" ht="24" customHeight="1" thickBot="1">
      <c r="A14" s="69">
        <v>10</v>
      </c>
      <c r="B14" s="43" t="s">
        <v>88</v>
      </c>
      <c r="C14" s="44" t="s">
        <v>144</v>
      </c>
      <c r="D14" s="44" t="s">
        <v>89</v>
      </c>
      <c r="E14" s="43">
        <v>20</v>
      </c>
    </row>
    <row r="15" spans="1:5" ht="24" customHeight="1" thickBot="1">
      <c r="A15" s="69">
        <v>11</v>
      </c>
      <c r="B15" s="43" t="s">
        <v>90</v>
      </c>
      <c r="C15" s="44" t="s">
        <v>91</v>
      </c>
      <c r="D15" s="44" t="s">
        <v>92</v>
      </c>
      <c r="E15" s="43">
        <v>153</v>
      </c>
    </row>
    <row r="16" spans="1:5" ht="24" customHeight="1" thickBot="1">
      <c r="A16" s="69">
        <v>12</v>
      </c>
      <c r="B16" s="43" t="s">
        <v>93</v>
      </c>
      <c r="C16" s="44" t="s">
        <v>94</v>
      </c>
      <c r="D16" s="44" t="s">
        <v>95</v>
      </c>
      <c r="E16" s="43">
        <v>0.57999999999999996</v>
      </c>
    </row>
    <row r="17" spans="1:5" ht="24" customHeight="1" thickBot="1">
      <c r="A17" s="69">
        <v>13</v>
      </c>
      <c r="B17" s="43" t="s">
        <v>96</v>
      </c>
      <c r="C17" s="44" t="s">
        <v>97</v>
      </c>
      <c r="D17" s="44" t="s">
        <v>98</v>
      </c>
      <c r="E17" s="43">
        <v>0.11</v>
      </c>
    </row>
    <row r="18" spans="1:5" ht="24" customHeight="1" thickBot="1">
      <c r="A18" s="69">
        <v>14</v>
      </c>
      <c r="B18" s="43" t="s">
        <v>191</v>
      </c>
      <c r="C18" s="44" t="s">
        <v>196</v>
      </c>
      <c r="D18" s="44" t="s">
        <v>197</v>
      </c>
      <c r="E18" s="43">
        <v>2.4900000000000002</v>
      </c>
    </row>
    <row r="19" spans="1:5" ht="24" customHeight="1" thickBot="1">
      <c r="A19" s="69">
        <v>15</v>
      </c>
      <c r="B19" s="43" t="s">
        <v>99</v>
      </c>
      <c r="C19" s="44" t="s">
        <v>100</v>
      </c>
      <c r="D19" s="44" t="s">
        <v>101</v>
      </c>
      <c r="E19" s="43">
        <v>93</v>
      </c>
    </row>
    <row r="20" spans="1:5" ht="24" customHeight="1" thickBot="1">
      <c r="A20" s="69">
        <v>16</v>
      </c>
      <c r="B20" s="43" t="s">
        <v>192</v>
      </c>
      <c r="C20" s="44" t="s">
        <v>198</v>
      </c>
      <c r="D20" s="44" t="s">
        <v>199</v>
      </c>
      <c r="E20" s="43">
        <v>86</v>
      </c>
    </row>
    <row r="21" spans="1:5" ht="24" customHeight="1" thickBot="1">
      <c r="A21" s="69">
        <v>17</v>
      </c>
      <c r="B21" s="43" t="s">
        <v>102</v>
      </c>
      <c r="C21" s="44" t="s">
        <v>103</v>
      </c>
      <c r="D21" s="44" t="s">
        <v>104</v>
      </c>
      <c r="E21" s="43">
        <v>13</v>
      </c>
    </row>
    <row r="22" spans="1:5" ht="24" customHeight="1" thickBot="1">
      <c r="A22" s="69">
        <v>18</v>
      </c>
      <c r="B22" s="43" t="s">
        <v>105</v>
      </c>
      <c r="C22" s="44" t="s">
        <v>106</v>
      </c>
      <c r="D22" s="44" t="s">
        <v>107</v>
      </c>
      <c r="E22" s="43">
        <v>20</v>
      </c>
    </row>
    <row r="23" spans="1:5" ht="24" customHeight="1" thickBot="1">
      <c r="A23" s="69">
        <v>19</v>
      </c>
      <c r="B23" s="43" t="s">
        <v>193</v>
      </c>
      <c r="C23" s="44" t="s">
        <v>200</v>
      </c>
      <c r="D23" s="44" t="s">
        <v>207</v>
      </c>
      <c r="E23" s="43">
        <v>7.61</v>
      </c>
    </row>
    <row r="24" spans="1:5" ht="24" customHeight="1" thickBot="1">
      <c r="A24" s="69">
        <v>20</v>
      </c>
      <c r="B24" s="43" t="s">
        <v>108</v>
      </c>
      <c r="C24" s="44" t="s">
        <v>145</v>
      </c>
      <c r="D24" s="44" t="s">
        <v>109</v>
      </c>
      <c r="E24" s="43">
        <v>18</v>
      </c>
    </row>
    <row r="25" spans="1:5" ht="24" customHeight="1" thickBot="1">
      <c r="A25" s="69">
        <v>21</v>
      </c>
      <c r="B25" s="43" t="s">
        <v>110</v>
      </c>
      <c r="C25" s="44" t="s">
        <v>201</v>
      </c>
      <c r="D25" s="44" t="s">
        <v>111</v>
      </c>
      <c r="E25" s="43">
        <v>31</v>
      </c>
    </row>
    <row r="26" spans="1:5" ht="24" customHeight="1" thickBot="1">
      <c r="A26" s="69">
        <v>22</v>
      </c>
      <c r="B26" s="43" t="s">
        <v>194</v>
      </c>
      <c r="C26" s="44" t="s">
        <v>202</v>
      </c>
      <c r="D26" s="44" t="s">
        <v>203</v>
      </c>
      <c r="E26" s="43">
        <v>0.25</v>
      </c>
    </row>
    <row r="27" spans="1:5" ht="24" customHeight="1" thickBot="1">
      <c r="A27" s="69">
        <v>23</v>
      </c>
      <c r="B27" s="43" t="s">
        <v>112</v>
      </c>
      <c r="C27" s="44" t="s">
        <v>113</v>
      </c>
      <c r="D27" s="44" t="s">
        <v>114</v>
      </c>
      <c r="E27" s="43">
        <v>1.03</v>
      </c>
    </row>
    <row r="28" spans="1:5" ht="24" customHeight="1" thickBot="1">
      <c r="A28" s="69">
        <v>24</v>
      </c>
      <c r="B28" s="43" t="s">
        <v>115</v>
      </c>
      <c r="C28" s="44" t="s">
        <v>117</v>
      </c>
      <c r="D28" s="44" t="s">
        <v>116</v>
      </c>
      <c r="E28" s="43">
        <v>38</v>
      </c>
    </row>
    <row r="29" spans="1:5" ht="24" customHeight="1" thickBot="1">
      <c r="A29" s="69">
        <v>25</v>
      </c>
      <c r="B29" s="43" t="s">
        <v>195</v>
      </c>
      <c r="C29" s="44" t="s">
        <v>204</v>
      </c>
      <c r="D29" s="44" t="s">
        <v>205</v>
      </c>
      <c r="E29" s="43">
        <v>1.75</v>
      </c>
    </row>
    <row r="30" spans="1:5" ht="24" customHeight="1" thickBot="1">
      <c r="A30" s="69">
        <v>26</v>
      </c>
      <c r="B30" s="43" t="s">
        <v>118</v>
      </c>
      <c r="C30" s="44" t="s">
        <v>119</v>
      </c>
      <c r="D30" s="44" t="s">
        <v>120</v>
      </c>
      <c r="E30" s="43">
        <v>32</v>
      </c>
    </row>
    <row r="31" spans="1:5" ht="24" customHeight="1" thickBot="1">
      <c r="A31" s="69">
        <v>27</v>
      </c>
      <c r="B31" s="43" t="s">
        <v>121</v>
      </c>
      <c r="C31" s="44" t="s">
        <v>122</v>
      </c>
      <c r="D31" s="44" t="s">
        <v>123</v>
      </c>
      <c r="E31" s="43">
        <v>6.23</v>
      </c>
    </row>
    <row r="32" spans="1:5" ht="24" customHeight="1" thickBot="1">
      <c r="A32" s="69">
        <v>28</v>
      </c>
      <c r="B32" s="43" t="s">
        <v>124</v>
      </c>
      <c r="C32" s="44" t="s">
        <v>125</v>
      </c>
      <c r="D32" s="44" t="s">
        <v>126</v>
      </c>
      <c r="E32" s="43">
        <v>0.39</v>
      </c>
    </row>
    <row r="33" spans="1:5" ht="24" customHeight="1" thickBot="1">
      <c r="A33" s="69">
        <v>29</v>
      </c>
      <c r="B33" s="43" t="s">
        <v>127</v>
      </c>
      <c r="C33" s="44" t="s">
        <v>128</v>
      </c>
      <c r="D33" s="44" t="s">
        <v>129</v>
      </c>
      <c r="E33" s="43">
        <v>30</v>
      </c>
    </row>
    <row r="34" spans="1:5" ht="24" customHeight="1" thickBot="1">
      <c r="A34" s="69">
        <v>30</v>
      </c>
      <c r="B34" s="43" t="s">
        <v>130</v>
      </c>
      <c r="C34" s="44" t="s">
        <v>131</v>
      </c>
      <c r="D34" s="44" t="s">
        <v>132</v>
      </c>
      <c r="E34" s="43">
        <v>103</v>
      </c>
    </row>
    <row r="35" spans="1:5" ht="24" customHeight="1" thickBot="1">
      <c r="A35" s="69">
        <v>31</v>
      </c>
      <c r="B35" s="43" t="s">
        <v>133</v>
      </c>
      <c r="C35" s="44" t="s">
        <v>134</v>
      </c>
      <c r="D35" s="44" t="s">
        <v>135</v>
      </c>
      <c r="E35" s="43">
        <v>76</v>
      </c>
    </row>
    <row r="36" spans="1:5" ht="24" customHeight="1" thickBot="1">
      <c r="A36" s="69">
        <v>32</v>
      </c>
      <c r="B36" s="43" t="s">
        <v>136</v>
      </c>
      <c r="C36" s="44" t="s">
        <v>137</v>
      </c>
      <c r="D36" s="44" t="s">
        <v>138</v>
      </c>
      <c r="E36" s="43">
        <v>38</v>
      </c>
    </row>
    <row r="37" spans="1:5" ht="24" customHeight="1" thickBot="1">
      <c r="A37" s="148">
        <v>33</v>
      </c>
      <c r="B37" s="149" t="s">
        <v>222</v>
      </c>
      <c r="C37" s="150" t="s">
        <v>223</v>
      </c>
      <c r="D37" s="150" t="s">
        <v>224</v>
      </c>
      <c r="E37" s="149">
        <v>4.7355</v>
      </c>
    </row>
    <row r="38" spans="1:5" ht="41.25" customHeight="1">
      <c r="A38" s="160" t="s">
        <v>267</v>
      </c>
      <c r="B38" s="160"/>
      <c r="C38" s="160"/>
      <c r="D38" s="160"/>
      <c r="E38" s="160"/>
    </row>
    <row r="39" spans="1:5" ht="24" customHeight="1">
      <c r="A39" s="41" t="s">
        <v>146</v>
      </c>
    </row>
    <row r="40" spans="1:5" ht="24" customHeight="1">
      <c r="A40" s="111" t="s">
        <v>268</v>
      </c>
    </row>
    <row r="41" spans="1:5" ht="41.25" customHeight="1">
      <c r="A41" s="159" t="s">
        <v>270</v>
      </c>
      <c r="B41" s="159"/>
      <c r="C41" s="159"/>
      <c r="D41" s="159"/>
      <c r="E41" s="159"/>
    </row>
  </sheetData>
  <sheetProtection password="C7F5" sheet="1" objects="1" scenarios="1"/>
  <mergeCells count="7">
    <mergeCell ref="A41:E41"/>
    <mergeCell ref="A2:E2"/>
    <mergeCell ref="A38:E38"/>
    <mergeCell ref="A3:A4"/>
    <mergeCell ref="B3:B4"/>
    <mergeCell ref="C3:C4"/>
    <mergeCell ref="D3:D4"/>
  </mergeCells>
  <phoneticPr fontId="5"/>
  <printOptions horizontalCentered="1"/>
  <pageMargins left="0.70866141732283472" right="0.70866141732283472" top="0.74803149606299213" bottom="0.74803149606299213" header="0.31496062992125984" footer="0.31496062992125984"/>
  <pageSetup paperSize="9" scale="8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G129"/>
  <sheetViews>
    <sheetView showGridLines="0" defaultGridColor="0" view="pageBreakPreview" colorId="22" zoomScaleNormal="120" zoomScaleSheetLayoutView="100" workbookViewId="0">
      <selection activeCell="AH12" sqref="AH12"/>
    </sheetView>
  </sheetViews>
  <sheetFormatPr defaultColWidth="9" defaultRowHeight="12"/>
  <cols>
    <col min="1" max="32" width="3.125" style="3" customWidth="1"/>
    <col min="33" max="16384" width="9" style="3"/>
  </cols>
  <sheetData>
    <row r="1" spans="1:32" ht="12.75" thickTop="1">
      <c r="A1" s="382" t="s">
        <v>271</v>
      </c>
      <c r="B1" s="383"/>
      <c r="C1" s="383"/>
      <c r="D1" s="383"/>
      <c r="E1" s="383"/>
      <c r="F1" s="383"/>
      <c r="G1" s="383"/>
      <c r="H1" s="383"/>
      <c r="I1" s="383"/>
      <c r="J1" s="383"/>
      <c r="K1" s="383"/>
      <c r="L1" s="383"/>
      <c r="M1" s="383"/>
      <c r="N1" s="383"/>
      <c r="O1" s="383"/>
      <c r="P1" s="383"/>
      <c r="Q1" s="383"/>
      <c r="R1" s="383"/>
      <c r="S1" s="383"/>
      <c r="T1" s="383"/>
      <c r="U1" s="383"/>
      <c r="V1" s="383"/>
      <c r="W1" s="383"/>
      <c r="X1" s="383"/>
      <c r="Y1" s="383"/>
      <c r="Z1" s="383"/>
      <c r="AA1" s="383"/>
      <c r="AB1" s="383"/>
      <c r="AC1" s="383"/>
      <c r="AD1" s="383"/>
      <c r="AE1" s="383"/>
      <c r="AF1" s="384"/>
    </row>
    <row r="2" spans="1:32">
      <c r="A2" s="385"/>
      <c r="B2" s="386"/>
      <c r="C2" s="386"/>
      <c r="D2" s="386"/>
      <c r="E2" s="386"/>
      <c r="F2" s="386"/>
      <c r="G2" s="386"/>
      <c r="H2" s="386"/>
      <c r="I2" s="386"/>
      <c r="J2" s="386"/>
      <c r="K2" s="386"/>
      <c r="L2" s="386"/>
      <c r="M2" s="386"/>
      <c r="N2" s="386"/>
      <c r="O2" s="386"/>
      <c r="P2" s="386"/>
      <c r="Q2" s="386"/>
      <c r="R2" s="386"/>
      <c r="S2" s="386"/>
      <c r="T2" s="386"/>
      <c r="U2" s="386"/>
      <c r="V2" s="386"/>
      <c r="W2" s="386"/>
      <c r="X2" s="386"/>
      <c r="Y2" s="386"/>
      <c r="Z2" s="386"/>
      <c r="AA2" s="386"/>
      <c r="AB2" s="386"/>
      <c r="AC2" s="386"/>
      <c r="AD2" s="386"/>
      <c r="AE2" s="386"/>
      <c r="AF2" s="387"/>
    </row>
    <row r="3" spans="1:32">
      <c r="A3" s="385"/>
      <c r="B3" s="386"/>
      <c r="C3" s="386"/>
      <c r="D3" s="386"/>
      <c r="E3" s="386"/>
      <c r="F3" s="386"/>
      <c r="G3" s="386"/>
      <c r="H3" s="386"/>
      <c r="I3" s="386"/>
      <c r="J3" s="386"/>
      <c r="K3" s="386"/>
      <c r="L3" s="386"/>
      <c r="M3" s="386"/>
      <c r="N3" s="386"/>
      <c r="O3" s="386"/>
      <c r="P3" s="386"/>
      <c r="Q3" s="386"/>
      <c r="R3" s="386"/>
      <c r="S3" s="386"/>
      <c r="T3" s="386"/>
      <c r="U3" s="386"/>
      <c r="V3" s="386"/>
      <c r="W3" s="386"/>
      <c r="X3" s="386"/>
      <c r="Y3" s="386"/>
      <c r="Z3" s="386"/>
      <c r="AA3" s="386"/>
      <c r="AB3" s="386"/>
      <c r="AC3" s="386"/>
      <c r="AD3" s="386"/>
      <c r="AE3" s="386"/>
      <c r="AF3" s="387"/>
    </row>
    <row r="4" spans="1:32">
      <c r="A4" s="385"/>
      <c r="B4" s="386"/>
      <c r="C4" s="386"/>
      <c r="D4" s="386"/>
      <c r="E4" s="386"/>
      <c r="F4" s="386"/>
      <c r="G4" s="386"/>
      <c r="H4" s="386"/>
      <c r="I4" s="386"/>
      <c r="J4" s="386"/>
      <c r="K4" s="386"/>
      <c r="L4" s="386"/>
      <c r="M4" s="386"/>
      <c r="N4" s="386"/>
      <c r="O4" s="386"/>
      <c r="P4" s="386"/>
      <c r="Q4" s="386"/>
      <c r="R4" s="386"/>
      <c r="S4" s="386"/>
      <c r="T4" s="386"/>
      <c r="U4" s="386"/>
      <c r="V4" s="386"/>
      <c r="W4" s="386"/>
      <c r="X4" s="386"/>
      <c r="Y4" s="386"/>
      <c r="Z4" s="386"/>
      <c r="AA4" s="386"/>
      <c r="AB4" s="386"/>
      <c r="AC4" s="386"/>
      <c r="AD4" s="386"/>
      <c r="AE4" s="386"/>
      <c r="AF4" s="387"/>
    </row>
    <row r="5" spans="1:32">
      <c r="A5" s="385"/>
      <c r="B5" s="386"/>
      <c r="C5" s="386"/>
      <c r="D5" s="386"/>
      <c r="E5" s="386"/>
      <c r="F5" s="386"/>
      <c r="G5" s="386"/>
      <c r="H5" s="386"/>
      <c r="I5" s="386"/>
      <c r="J5" s="386"/>
      <c r="K5" s="386"/>
      <c r="L5" s="386"/>
      <c r="M5" s="386"/>
      <c r="N5" s="386"/>
      <c r="O5" s="386"/>
      <c r="P5" s="386"/>
      <c r="Q5" s="386"/>
      <c r="R5" s="386"/>
      <c r="S5" s="386"/>
      <c r="T5" s="386"/>
      <c r="U5" s="386"/>
      <c r="V5" s="386"/>
      <c r="W5" s="386"/>
      <c r="X5" s="386"/>
      <c r="Y5" s="386"/>
      <c r="Z5" s="386"/>
      <c r="AA5" s="386"/>
      <c r="AB5" s="386"/>
      <c r="AC5" s="386"/>
      <c r="AD5" s="386"/>
      <c r="AE5" s="386"/>
      <c r="AF5" s="387"/>
    </row>
    <row r="6" spans="1:32">
      <c r="A6" s="385"/>
      <c r="B6" s="386"/>
      <c r="C6" s="386"/>
      <c r="D6" s="386"/>
      <c r="E6" s="386"/>
      <c r="F6" s="386"/>
      <c r="G6" s="386"/>
      <c r="H6" s="386"/>
      <c r="I6" s="386"/>
      <c r="J6" s="386"/>
      <c r="K6" s="386"/>
      <c r="L6" s="386"/>
      <c r="M6" s="386"/>
      <c r="N6" s="386"/>
      <c r="O6" s="386"/>
      <c r="P6" s="386"/>
      <c r="Q6" s="386"/>
      <c r="R6" s="386"/>
      <c r="S6" s="386"/>
      <c r="T6" s="386"/>
      <c r="U6" s="386"/>
      <c r="V6" s="386"/>
      <c r="W6" s="386"/>
      <c r="X6" s="386"/>
      <c r="Y6" s="386"/>
      <c r="Z6" s="386"/>
      <c r="AA6" s="386"/>
      <c r="AB6" s="386"/>
      <c r="AC6" s="386"/>
      <c r="AD6" s="386"/>
      <c r="AE6" s="386"/>
      <c r="AF6" s="387"/>
    </row>
    <row r="7" spans="1:32">
      <c r="A7" s="385"/>
      <c r="B7" s="386"/>
      <c r="C7" s="386"/>
      <c r="D7" s="386"/>
      <c r="E7" s="386"/>
      <c r="F7" s="386"/>
      <c r="G7" s="386"/>
      <c r="H7" s="386"/>
      <c r="I7" s="386"/>
      <c r="J7" s="386"/>
      <c r="K7" s="386"/>
      <c r="L7" s="386"/>
      <c r="M7" s="386"/>
      <c r="N7" s="386"/>
      <c r="O7" s="386"/>
      <c r="P7" s="386"/>
      <c r="Q7" s="386"/>
      <c r="R7" s="386"/>
      <c r="S7" s="386"/>
      <c r="T7" s="386"/>
      <c r="U7" s="386"/>
      <c r="V7" s="386"/>
      <c r="W7" s="386"/>
      <c r="X7" s="386"/>
      <c r="Y7" s="386"/>
      <c r="Z7" s="386"/>
      <c r="AA7" s="386"/>
      <c r="AB7" s="386"/>
      <c r="AC7" s="386"/>
      <c r="AD7" s="386"/>
      <c r="AE7" s="386"/>
      <c r="AF7" s="387"/>
    </row>
    <row r="8" spans="1:32">
      <c r="A8" s="385"/>
      <c r="B8" s="386"/>
      <c r="C8" s="386"/>
      <c r="D8" s="386"/>
      <c r="E8" s="386"/>
      <c r="F8" s="386"/>
      <c r="G8" s="386"/>
      <c r="H8" s="386"/>
      <c r="I8" s="386"/>
      <c r="J8" s="386"/>
      <c r="K8" s="386"/>
      <c r="L8" s="386"/>
      <c r="M8" s="386"/>
      <c r="N8" s="386"/>
      <c r="O8" s="386"/>
      <c r="P8" s="386"/>
      <c r="Q8" s="386"/>
      <c r="R8" s="386"/>
      <c r="S8" s="386"/>
      <c r="T8" s="386"/>
      <c r="U8" s="386"/>
      <c r="V8" s="386"/>
      <c r="W8" s="386"/>
      <c r="X8" s="386"/>
      <c r="Y8" s="386"/>
      <c r="Z8" s="386"/>
      <c r="AA8" s="386"/>
      <c r="AB8" s="386"/>
      <c r="AC8" s="386"/>
      <c r="AD8" s="386"/>
      <c r="AE8" s="386"/>
      <c r="AF8" s="387"/>
    </row>
    <row r="9" spans="1:32">
      <c r="A9" s="385"/>
      <c r="B9" s="386"/>
      <c r="C9" s="386"/>
      <c r="D9" s="386"/>
      <c r="E9" s="386"/>
      <c r="F9" s="386"/>
      <c r="G9" s="386"/>
      <c r="H9" s="386"/>
      <c r="I9" s="386"/>
      <c r="J9" s="386"/>
      <c r="K9" s="386"/>
      <c r="L9" s="386"/>
      <c r="M9" s="386"/>
      <c r="N9" s="386"/>
      <c r="O9" s="386"/>
      <c r="P9" s="386"/>
      <c r="Q9" s="386"/>
      <c r="R9" s="386"/>
      <c r="S9" s="386"/>
      <c r="T9" s="386"/>
      <c r="U9" s="386"/>
      <c r="V9" s="386"/>
      <c r="W9" s="386"/>
      <c r="X9" s="386"/>
      <c r="Y9" s="386"/>
      <c r="Z9" s="386"/>
      <c r="AA9" s="386"/>
      <c r="AB9" s="386"/>
      <c r="AC9" s="386"/>
      <c r="AD9" s="386"/>
      <c r="AE9" s="386"/>
      <c r="AF9" s="387"/>
    </row>
    <row r="10" spans="1:32">
      <c r="A10" s="385"/>
      <c r="B10" s="386"/>
      <c r="C10" s="386"/>
      <c r="D10" s="386"/>
      <c r="E10" s="386"/>
      <c r="F10" s="386"/>
      <c r="G10" s="386"/>
      <c r="H10" s="386"/>
      <c r="I10" s="386"/>
      <c r="J10" s="386"/>
      <c r="K10" s="386"/>
      <c r="L10" s="386"/>
      <c r="M10" s="386"/>
      <c r="N10" s="386"/>
      <c r="O10" s="386"/>
      <c r="P10" s="386"/>
      <c r="Q10" s="386"/>
      <c r="R10" s="386"/>
      <c r="S10" s="386"/>
      <c r="T10" s="386"/>
      <c r="U10" s="386"/>
      <c r="V10" s="386"/>
      <c r="W10" s="386"/>
      <c r="X10" s="386"/>
      <c r="Y10" s="386"/>
      <c r="Z10" s="386"/>
      <c r="AA10" s="386"/>
      <c r="AB10" s="386"/>
      <c r="AC10" s="386"/>
      <c r="AD10" s="386"/>
      <c r="AE10" s="386"/>
      <c r="AF10" s="387"/>
    </row>
    <row r="11" spans="1:32">
      <c r="A11" s="385"/>
      <c r="B11" s="386"/>
      <c r="C11" s="386"/>
      <c r="D11" s="386"/>
      <c r="E11" s="386"/>
      <c r="F11" s="386"/>
      <c r="G11" s="386"/>
      <c r="H11" s="386"/>
      <c r="I11" s="386"/>
      <c r="J11" s="386"/>
      <c r="K11" s="386"/>
      <c r="L11" s="386"/>
      <c r="M11" s="386"/>
      <c r="N11" s="386"/>
      <c r="O11" s="386"/>
      <c r="P11" s="386"/>
      <c r="Q11" s="386"/>
      <c r="R11" s="386"/>
      <c r="S11" s="386"/>
      <c r="T11" s="386"/>
      <c r="U11" s="386"/>
      <c r="V11" s="386"/>
      <c r="W11" s="386"/>
      <c r="X11" s="386"/>
      <c r="Y11" s="386"/>
      <c r="Z11" s="386"/>
      <c r="AA11" s="386"/>
      <c r="AB11" s="386"/>
      <c r="AC11" s="386"/>
      <c r="AD11" s="386"/>
      <c r="AE11" s="386"/>
      <c r="AF11" s="387"/>
    </row>
    <row r="12" spans="1:32">
      <c r="A12" s="385"/>
      <c r="B12" s="386"/>
      <c r="C12" s="386"/>
      <c r="D12" s="386"/>
      <c r="E12" s="386"/>
      <c r="F12" s="386"/>
      <c r="G12" s="386"/>
      <c r="H12" s="386"/>
      <c r="I12" s="386"/>
      <c r="J12" s="386"/>
      <c r="K12" s="386"/>
      <c r="L12" s="386"/>
      <c r="M12" s="386"/>
      <c r="N12" s="386"/>
      <c r="O12" s="386"/>
      <c r="P12" s="386"/>
      <c r="Q12" s="386"/>
      <c r="R12" s="386"/>
      <c r="S12" s="386"/>
      <c r="T12" s="386"/>
      <c r="U12" s="386"/>
      <c r="V12" s="386"/>
      <c r="W12" s="386"/>
      <c r="X12" s="386"/>
      <c r="Y12" s="386"/>
      <c r="Z12" s="386"/>
      <c r="AA12" s="386"/>
      <c r="AB12" s="386"/>
      <c r="AC12" s="386"/>
      <c r="AD12" s="386"/>
      <c r="AE12" s="386"/>
      <c r="AF12" s="387"/>
    </row>
    <row r="13" spans="1:32">
      <c r="A13" s="385"/>
      <c r="B13" s="386"/>
      <c r="C13" s="386"/>
      <c r="D13" s="386"/>
      <c r="E13" s="386"/>
      <c r="F13" s="386"/>
      <c r="G13" s="386"/>
      <c r="H13" s="386"/>
      <c r="I13" s="386"/>
      <c r="J13" s="386"/>
      <c r="K13" s="386"/>
      <c r="L13" s="386"/>
      <c r="M13" s="386"/>
      <c r="N13" s="386"/>
      <c r="O13" s="386"/>
      <c r="P13" s="386"/>
      <c r="Q13" s="386"/>
      <c r="R13" s="386"/>
      <c r="S13" s="386"/>
      <c r="T13" s="386"/>
      <c r="U13" s="386"/>
      <c r="V13" s="386"/>
      <c r="W13" s="386"/>
      <c r="X13" s="386"/>
      <c r="Y13" s="386"/>
      <c r="Z13" s="386"/>
      <c r="AA13" s="386"/>
      <c r="AB13" s="386"/>
      <c r="AC13" s="386"/>
      <c r="AD13" s="386"/>
      <c r="AE13" s="386"/>
      <c r="AF13" s="387"/>
    </row>
    <row r="14" spans="1:32" ht="12.75" thickBot="1">
      <c r="A14" s="388"/>
      <c r="B14" s="389"/>
      <c r="C14" s="389"/>
      <c r="D14" s="389"/>
      <c r="E14" s="389"/>
      <c r="F14" s="389"/>
      <c r="G14" s="389"/>
      <c r="H14" s="389"/>
      <c r="I14" s="389"/>
      <c r="J14" s="389"/>
      <c r="K14" s="389"/>
      <c r="L14" s="389"/>
      <c r="M14" s="389"/>
      <c r="N14" s="389"/>
      <c r="O14" s="389"/>
      <c r="P14" s="389"/>
      <c r="Q14" s="389"/>
      <c r="R14" s="389"/>
      <c r="S14" s="389"/>
      <c r="T14" s="389"/>
      <c r="U14" s="389"/>
      <c r="V14" s="389"/>
      <c r="W14" s="389"/>
      <c r="X14" s="389"/>
      <c r="Y14" s="389"/>
      <c r="Z14" s="389"/>
      <c r="AA14" s="389"/>
      <c r="AB14" s="389"/>
      <c r="AC14" s="389"/>
      <c r="AD14" s="389"/>
      <c r="AE14" s="389"/>
      <c r="AF14" s="390"/>
    </row>
    <row r="15" spans="1:32" ht="12.75" thickTop="1">
      <c r="A15" s="62"/>
      <c r="B15" s="62"/>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row>
    <row r="16" spans="1:32">
      <c r="A16" s="9"/>
      <c r="B16" s="9"/>
      <c r="C16" s="9"/>
      <c r="D16" s="10"/>
      <c r="E16" s="10"/>
      <c r="F16" s="10"/>
      <c r="G16" s="10"/>
      <c r="H16" s="10"/>
      <c r="I16" s="10"/>
      <c r="J16" s="10"/>
      <c r="K16" s="10"/>
      <c r="L16" s="10"/>
      <c r="M16" s="10"/>
      <c r="N16" s="10"/>
      <c r="O16" s="10"/>
      <c r="P16" s="10"/>
      <c r="Q16" s="10"/>
      <c r="R16" s="10"/>
      <c r="S16" s="10"/>
      <c r="T16" s="10"/>
      <c r="U16" s="10"/>
      <c r="V16" s="10"/>
      <c r="W16" s="10"/>
      <c r="X16" s="10"/>
      <c r="Y16" s="10"/>
      <c r="Z16" s="10"/>
      <c r="AA16" s="10"/>
      <c r="AB16" s="10"/>
      <c r="AC16" s="10"/>
      <c r="AD16" s="153" t="s">
        <v>229</v>
      </c>
      <c r="AE16" s="10"/>
      <c r="AF16" s="10"/>
    </row>
    <row r="17" spans="1:32">
      <c r="A17" s="1" t="s">
        <v>3</v>
      </c>
      <c r="B17" s="10"/>
      <c r="C17" s="10"/>
      <c r="D17" s="10"/>
      <c r="E17" s="10"/>
      <c r="F17" s="10"/>
      <c r="G17" s="10"/>
      <c r="H17" s="10"/>
      <c r="I17" s="10"/>
      <c r="J17" s="10"/>
      <c r="K17" s="10"/>
      <c r="L17" s="10"/>
      <c r="M17" s="10"/>
      <c r="N17" s="10"/>
      <c r="O17" s="10"/>
      <c r="P17" s="10"/>
      <c r="Q17" s="10"/>
      <c r="R17" s="10"/>
      <c r="S17" s="10"/>
      <c r="T17" s="10"/>
      <c r="U17" s="10"/>
      <c r="V17" s="10"/>
      <c r="W17" s="10"/>
      <c r="X17" s="10"/>
      <c r="Y17" s="10"/>
      <c r="Z17" s="10"/>
      <c r="AA17" s="10"/>
      <c r="AB17" s="10"/>
      <c r="AC17" s="10"/>
      <c r="AD17" s="10"/>
      <c r="AE17" s="10"/>
      <c r="AF17" s="10"/>
    </row>
    <row r="18" spans="1:32">
      <c r="A18" s="10" t="s">
        <v>7</v>
      </c>
      <c r="B18" s="10"/>
      <c r="C18" s="10"/>
      <c r="D18" s="10"/>
      <c r="E18" s="10"/>
      <c r="F18" s="10"/>
      <c r="G18" s="10"/>
      <c r="H18" s="10"/>
      <c r="I18" s="10"/>
      <c r="J18" s="10"/>
      <c r="K18" s="10"/>
      <c r="L18" s="10"/>
      <c r="M18" s="10"/>
      <c r="N18" s="10"/>
      <c r="O18" s="10"/>
      <c r="P18" s="10"/>
      <c r="Q18" s="10"/>
      <c r="R18" s="10"/>
      <c r="S18" s="10"/>
      <c r="T18" s="10"/>
      <c r="U18" s="10"/>
      <c r="V18" s="10"/>
      <c r="W18" s="10"/>
      <c r="X18" s="10"/>
      <c r="Y18" s="10"/>
      <c r="Z18" s="10"/>
      <c r="AA18" s="10"/>
      <c r="AB18" s="10"/>
      <c r="AC18" s="10"/>
      <c r="AD18" s="10"/>
      <c r="AE18" s="10"/>
      <c r="AF18" s="10"/>
    </row>
    <row r="19" spans="1:32">
      <c r="A19" s="2"/>
      <c r="B19" s="10"/>
      <c r="C19" s="10"/>
      <c r="D19" s="10"/>
      <c r="E19" s="10"/>
      <c r="F19" s="10"/>
      <c r="G19" s="10"/>
      <c r="H19" s="10"/>
      <c r="I19" s="10"/>
      <c r="J19" s="10"/>
      <c r="K19" s="10"/>
      <c r="L19" s="10"/>
      <c r="M19" s="10"/>
      <c r="N19" s="10"/>
      <c r="O19" s="10"/>
      <c r="P19" s="10"/>
      <c r="Q19" s="10"/>
      <c r="R19" s="10"/>
      <c r="S19" s="10"/>
      <c r="T19" s="10"/>
      <c r="U19" s="10"/>
      <c r="V19" s="10"/>
      <c r="W19" s="10"/>
      <c r="X19" s="10"/>
      <c r="Y19" s="10"/>
      <c r="Z19" s="10"/>
      <c r="AA19" s="10"/>
      <c r="AB19" s="10"/>
      <c r="AC19" s="10"/>
      <c r="AD19" s="10"/>
      <c r="AE19" s="10"/>
      <c r="AF19" s="10"/>
    </row>
    <row r="20" spans="1:32">
      <c r="A20" s="1"/>
      <c r="B20" s="10"/>
      <c r="C20" s="10"/>
      <c r="D20" s="10"/>
      <c r="E20" s="10"/>
      <c r="F20" s="10"/>
      <c r="G20" s="10"/>
      <c r="H20" s="10"/>
      <c r="I20" s="10"/>
      <c r="J20" s="10"/>
      <c r="K20" s="10"/>
      <c r="L20" s="10"/>
      <c r="M20" s="10"/>
      <c r="N20" s="10"/>
      <c r="O20" s="10"/>
      <c r="P20" s="10"/>
      <c r="Q20" s="10"/>
      <c r="R20" s="10"/>
      <c r="S20" s="10"/>
      <c r="T20" s="10"/>
      <c r="U20" s="10"/>
      <c r="V20" s="1" t="s">
        <v>0</v>
      </c>
      <c r="W20" s="165" t="s">
        <v>260</v>
      </c>
      <c r="X20" s="165"/>
      <c r="Y20" s="165"/>
      <c r="Z20" s="165"/>
      <c r="AA20" s="165"/>
      <c r="AB20" s="165"/>
      <c r="AC20" s="165"/>
      <c r="AD20" s="165"/>
      <c r="AE20" s="165"/>
      <c r="AF20" s="165"/>
    </row>
    <row r="21" spans="1:32">
      <c r="A21" s="1"/>
      <c r="B21" s="10"/>
      <c r="C21" s="10"/>
      <c r="D21" s="10"/>
      <c r="E21" s="10"/>
      <c r="F21" s="10"/>
      <c r="G21" s="10"/>
      <c r="H21" s="10"/>
      <c r="I21" s="10"/>
      <c r="J21" s="10"/>
      <c r="K21" s="10"/>
      <c r="L21" s="10"/>
      <c r="M21" s="10"/>
      <c r="N21" s="10"/>
      <c r="O21" s="10"/>
      <c r="P21" s="10"/>
      <c r="Q21" s="10"/>
      <c r="R21" s="10"/>
      <c r="S21" s="10"/>
      <c r="T21" s="10"/>
      <c r="U21" s="10"/>
      <c r="V21" s="1" t="s">
        <v>8</v>
      </c>
      <c r="W21" s="166" t="s">
        <v>157</v>
      </c>
      <c r="X21" s="166"/>
      <c r="Y21" s="166"/>
      <c r="Z21" s="166"/>
      <c r="AA21" s="166"/>
      <c r="AB21" s="166"/>
      <c r="AC21" s="166"/>
      <c r="AD21" s="166"/>
      <c r="AE21" s="166"/>
      <c r="AF21" s="166"/>
    </row>
    <row r="22" spans="1:32">
      <c r="A22" s="10"/>
      <c r="B22" s="10"/>
      <c r="C22" s="10"/>
      <c r="D22" s="10"/>
      <c r="E22" s="10"/>
      <c r="F22" s="10"/>
      <c r="G22" s="10"/>
      <c r="H22" s="10"/>
      <c r="I22" s="10"/>
      <c r="J22" s="10"/>
      <c r="K22" s="10"/>
      <c r="L22" s="10"/>
      <c r="M22" s="10"/>
      <c r="N22" s="10"/>
      <c r="O22" s="10"/>
      <c r="P22" s="10"/>
      <c r="Q22" s="10"/>
      <c r="R22" s="10"/>
      <c r="S22" s="10"/>
      <c r="T22" s="10"/>
      <c r="U22" s="10"/>
      <c r="V22" s="1" t="s">
        <v>9</v>
      </c>
      <c r="W22" s="166" t="s">
        <v>10</v>
      </c>
      <c r="X22" s="166"/>
      <c r="Y22" s="166"/>
      <c r="Z22" s="166"/>
      <c r="AA22" s="166"/>
      <c r="AB22" s="166"/>
      <c r="AC22" s="166"/>
      <c r="AD22" s="166"/>
      <c r="AE22" s="166"/>
      <c r="AF22" s="166"/>
    </row>
    <row r="23" spans="1:32">
      <c r="A23" s="2"/>
      <c r="B23" s="10"/>
      <c r="C23" s="10"/>
      <c r="D23" s="10"/>
      <c r="E23" s="10"/>
      <c r="F23" s="10"/>
      <c r="G23" s="10"/>
      <c r="H23" s="10"/>
      <c r="I23" s="10"/>
      <c r="J23" s="10"/>
      <c r="K23" s="10"/>
      <c r="L23" s="10"/>
      <c r="M23" s="10"/>
      <c r="N23" s="10"/>
      <c r="O23" s="10"/>
      <c r="P23" s="10"/>
      <c r="Q23" s="10"/>
      <c r="R23" s="10"/>
      <c r="S23" s="10"/>
      <c r="T23" s="10"/>
      <c r="U23" s="10"/>
      <c r="V23" s="10"/>
      <c r="W23" s="10"/>
      <c r="X23" s="10"/>
      <c r="Y23" s="10"/>
      <c r="Z23" s="10"/>
      <c r="AA23" s="10"/>
      <c r="AB23" s="10"/>
      <c r="AC23" s="10"/>
      <c r="AD23" s="10"/>
      <c r="AE23" s="10"/>
      <c r="AF23" s="10"/>
    </row>
    <row r="24" spans="1:32">
      <c r="A24" s="167" t="s">
        <v>253</v>
      </c>
      <c r="B24" s="167"/>
      <c r="C24" s="167"/>
      <c r="D24" s="167"/>
      <c r="E24" s="167"/>
      <c r="F24" s="167"/>
      <c r="G24" s="167"/>
      <c r="H24" s="167"/>
      <c r="I24" s="167"/>
      <c r="J24" s="167"/>
      <c r="K24" s="167"/>
      <c r="L24" s="167"/>
      <c r="M24" s="167"/>
      <c r="N24" s="167"/>
      <c r="O24" s="167"/>
      <c r="P24" s="167"/>
      <c r="Q24" s="167"/>
      <c r="R24" s="167"/>
      <c r="S24" s="167"/>
      <c r="T24" s="167"/>
      <c r="U24" s="167"/>
      <c r="V24" s="167"/>
      <c r="W24" s="167"/>
      <c r="X24" s="167"/>
      <c r="Y24" s="167"/>
      <c r="Z24" s="167"/>
      <c r="AA24" s="167"/>
      <c r="AB24" s="167"/>
      <c r="AC24" s="167"/>
      <c r="AD24" s="167"/>
      <c r="AE24" s="167"/>
      <c r="AF24" s="167"/>
    </row>
    <row r="26" spans="1:32">
      <c r="A26" s="3" t="s">
        <v>11</v>
      </c>
    </row>
    <row r="27" spans="1:32">
      <c r="A27" s="4"/>
      <c r="B27" s="4"/>
      <c r="C27" s="4"/>
      <c r="D27" s="4"/>
      <c r="E27" s="4"/>
      <c r="F27" s="4"/>
      <c r="G27" s="4"/>
      <c r="H27" s="4"/>
      <c r="I27" s="4"/>
      <c r="J27" s="4"/>
      <c r="K27" s="4"/>
      <c r="L27" s="4"/>
      <c r="M27" s="4"/>
      <c r="N27" s="4"/>
      <c r="O27" s="4"/>
      <c r="P27" s="4"/>
      <c r="Q27" s="4"/>
      <c r="R27" s="4"/>
      <c r="S27" s="4"/>
      <c r="T27" s="4"/>
      <c r="U27" s="4"/>
      <c r="V27" s="4"/>
      <c r="W27" s="4"/>
      <c r="X27" s="4"/>
      <c r="Y27" s="4" t="s">
        <v>3</v>
      </c>
      <c r="Z27" s="4"/>
      <c r="AA27" s="4"/>
      <c r="AB27" s="4"/>
      <c r="AC27" s="4"/>
      <c r="AD27" s="4"/>
      <c r="AE27" s="4"/>
      <c r="AF27" s="4"/>
    </row>
    <row r="28" spans="1:32">
      <c r="A28" s="398" t="s">
        <v>12</v>
      </c>
      <c r="B28" s="398"/>
      <c r="C28" s="398"/>
      <c r="D28" s="398"/>
      <c r="E28" s="398"/>
      <c r="F28" s="398"/>
      <c r="G28" s="398"/>
      <c r="H28" s="398"/>
      <c r="I28" s="398"/>
      <c r="J28" s="398"/>
      <c r="K28" s="398"/>
      <c r="L28" s="398"/>
      <c r="M28" s="398"/>
      <c r="N28" s="398"/>
      <c r="O28" s="398"/>
      <c r="P28" s="398"/>
      <c r="Q28" s="398"/>
      <c r="R28" s="398"/>
      <c r="S28" s="398"/>
      <c r="T28" s="398"/>
      <c r="U28" s="398"/>
      <c r="V28" s="398"/>
      <c r="W28" s="398"/>
      <c r="X28" s="398"/>
      <c r="Y28" s="398"/>
      <c r="Z28" s="398"/>
      <c r="AA28" s="398"/>
      <c r="AB28" s="398"/>
      <c r="AC28" s="398"/>
      <c r="AD28" s="398"/>
      <c r="AE28" s="398"/>
      <c r="AF28" s="398"/>
    </row>
    <row r="29" spans="1:32">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c r="AC29" s="25"/>
      <c r="AD29" s="25"/>
    </row>
    <row r="30" spans="1:32" s="87" customFormat="1" ht="23.25" customHeight="1">
      <c r="A30" s="34" t="s">
        <v>18</v>
      </c>
      <c r="B30" s="34"/>
      <c r="C30" s="34"/>
      <c r="D30" s="34"/>
      <c r="E30" s="34"/>
      <c r="F30" s="34"/>
      <c r="G30" s="34"/>
      <c r="H30" s="34"/>
      <c r="I30" s="34"/>
      <c r="J30" s="34"/>
      <c r="K30" s="34"/>
      <c r="L30" s="34"/>
      <c r="M30" s="34"/>
      <c r="N30" s="34"/>
      <c r="O30" s="34"/>
      <c r="P30" s="34"/>
      <c r="Q30" s="34"/>
      <c r="R30" s="34"/>
      <c r="S30" s="34"/>
      <c r="T30" s="34"/>
      <c r="U30" s="34"/>
      <c r="V30" s="34"/>
      <c r="W30" s="34"/>
      <c r="X30" s="34"/>
      <c r="Y30" s="34"/>
      <c r="Z30" s="34"/>
      <c r="AA30" s="34"/>
      <c r="AB30" s="34"/>
      <c r="AC30" s="34"/>
      <c r="AD30" s="34"/>
      <c r="AE30" s="34"/>
      <c r="AF30" s="34"/>
    </row>
    <row r="31" spans="1:32" ht="15.75" customHeight="1">
      <c r="A31" s="168" t="s">
        <v>19</v>
      </c>
      <c r="B31" s="168"/>
      <c r="C31" s="168"/>
      <c r="D31" s="168"/>
      <c r="E31" s="168"/>
      <c r="F31" s="168"/>
      <c r="G31" s="168"/>
      <c r="H31" s="168"/>
      <c r="I31" s="168"/>
      <c r="J31" s="169">
        <v>2023</v>
      </c>
      <c r="K31" s="170"/>
      <c r="L31" s="170"/>
      <c r="M31" s="170"/>
      <c r="N31" s="71" t="s">
        <v>4</v>
      </c>
      <c r="O31" s="171">
        <v>9</v>
      </c>
      <c r="P31" s="171"/>
      <c r="Q31" s="71" t="s">
        <v>16</v>
      </c>
      <c r="R31" s="46"/>
      <c r="S31" s="46" t="s">
        <v>20</v>
      </c>
      <c r="T31" s="11"/>
      <c r="U31" s="11"/>
      <c r="V31" s="170">
        <v>2025</v>
      </c>
      <c r="W31" s="170"/>
      <c r="X31" s="170"/>
      <c r="Y31" s="170"/>
      <c r="Z31" s="71" t="s">
        <v>4</v>
      </c>
      <c r="AA31" s="171">
        <v>8</v>
      </c>
      <c r="AB31" s="171"/>
      <c r="AC31" s="71" t="s">
        <v>16</v>
      </c>
      <c r="AD31" s="178"/>
      <c r="AE31" s="178"/>
      <c r="AF31" s="12"/>
    </row>
    <row r="32" spans="1:32" ht="15.75" customHeight="1">
      <c r="A32" s="179" t="s">
        <v>220</v>
      </c>
      <c r="B32" s="180"/>
      <c r="C32" s="180"/>
      <c r="D32" s="180"/>
      <c r="E32" s="180"/>
      <c r="F32" s="180"/>
      <c r="G32" s="180"/>
      <c r="H32" s="180"/>
      <c r="I32" s="181"/>
      <c r="J32" s="182" t="s">
        <v>176</v>
      </c>
      <c r="K32" s="183"/>
      <c r="L32" s="183"/>
      <c r="M32" s="183"/>
      <c r="N32" s="183"/>
      <c r="O32" s="183"/>
      <c r="P32" s="183"/>
      <c r="Q32" s="183"/>
      <c r="R32" s="183"/>
      <c r="S32" s="183"/>
      <c r="T32" s="183"/>
      <c r="U32" s="183"/>
      <c r="V32" s="183"/>
      <c r="W32" s="183"/>
      <c r="X32" s="183"/>
      <c r="Y32" s="183"/>
      <c r="Z32" s="183"/>
      <c r="AA32" s="183"/>
      <c r="AB32" s="183"/>
      <c r="AC32" s="183"/>
      <c r="AD32" s="183"/>
      <c r="AE32" s="183"/>
      <c r="AF32" s="184"/>
    </row>
    <row r="33" spans="1:32" ht="15.75" customHeight="1">
      <c r="A33" s="168" t="s">
        <v>221</v>
      </c>
      <c r="B33" s="168"/>
      <c r="C33" s="168"/>
      <c r="D33" s="168"/>
      <c r="E33" s="168"/>
      <c r="F33" s="168"/>
      <c r="G33" s="168"/>
      <c r="H33" s="168"/>
      <c r="I33" s="168"/>
      <c r="J33" s="185" t="s">
        <v>178</v>
      </c>
      <c r="K33" s="186"/>
      <c r="L33" s="186"/>
      <c r="M33" s="186"/>
      <c r="N33" s="186"/>
      <c r="O33" s="186"/>
      <c r="P33" s="186"/>
      <c r="Q33" s="186"/>
      <c r="R33" s="186"/>
      <c r="S33" s="186"/>
      <c r="T33" s="186"/>
      <c r="U33" s="187"/>
      <c r="V33" s="168" t="s">
        <v>15</v>
      </c>
      <c r="W33" s="168"/>
      <c r="X33" s="168"/>
      <c r="Y33" s="182" t="s">
        <v>179</v>
      </c>
      <c r="Z33" s="183"/>
      <c r="AA33" s="183"/>
      <c r="AB33" s="183"/>
      <c r="AC33" s="183"/>
      <c r="AD33" s="183"/>
      <c r="AE33" s="183"/>
      <c r="AF33" s="184"/>
    </row>
    <row r="35" spans="1:32" s="87" customFormat="1" ht="23.25" customHeight="1">
      <c r="A35" s="34" t="s">
        <v>226</v>
      </c>
      <c r="B35" s="34"/>
      <c r="C35" s="34"/>
      <c r="D35" s="34"/>
      <c r="E35" s="34"/>
      <c r="F35" s="34"/>
      <c r="G35" s="34"/>
      <c r="H35" s="34"/>
      <c r="I35" s="34"/>
      <c r="J35" s="34"/>
      <c r="K35" s="34"/>
      <c r="L35" s="34"/>
      <c r="M35" s="34"/>
      <c r="N35" s="34"/>
      <c r="O35" s="34"/>
      <c r="P35" s="34"/>
      <c r="Q35" s="34"/>
      <c r="R35" s="34"/>
      <c r="S35" s="34"/>
      <c r="T35" s="34"/>
      <c r="U35" s="34"/>
      <c r="V35" s="34"/>
      <c r="W35" s="34"/>
      <c r="X35" s="34"/>
      <c r="Y35" s="34"/>
      <c r="Z35" s="34"/>
      <c r="AA35" s="34"/>
      <c r="AB35" s="34"/>
      <c r="AC35" s="34"/>
      <c r="AD35" s="34"/>
      <c r="AE35" s="34"/>
      <c r="AF35" s="34"/>
    </row>
    <row r="36" spans="1:32">
      <c r="A36" s="172" t="s">
        <v>28</v>
      </c>
      <c r="B36" s="173"/>
      <c r="C36" s="174"/>
      <c r="D36" s="172" t="s">
        <v>29</v>
      </c>
      <c r="E36" s="173"/>
      <c r="F36" s="174"/>
      <c r="G36" s="172" t="s">
        <v>30</v>
      </c>
      <c r="H36" s="173"/>
      <c r="I36" s="173"/>
      <c r="J36" s="173"/>
      <c r="K36" s="173"/>
      <c r="L36" s="174"/>
      <c r="M36" s="175" t="s">
        <v>31</v>
      </c>
      <c r="N36" s="176"/>
      <c r="O36" s="177"/>
      <c r="P36" s="175" t="s">
        <v>62</v>
      </c>
      <c r="Q36" s="176"/>
      <c r="R36" s="176"/>
      <c r="S36" s="176"/>
      <c r="T36" s="177"/>
      <c r="U36" s="172" t="s">
        <v>32</v>
      </c>
      <c r="V36" s="173"/>
      <c r="W36" s="173"/>
      <c r="X36" s="173"/>
      <c r="Y36" s="173"/>
      <c r="Z36" s="173"/>
      <c r="AA36" s="5"/>
      <c r="AB36" s="5"/>
      <c r="AC36" s="5"/>
      <c r="AD36" s="5"/>
      <c r="AE36" s="5"/>
      <c r="AF36" s="6"/>
    </row>
    <row r="37" spans="1:32" ht="15.75" customHeight="1">
      <c r="A37" s="202" t="s">
        <v>228</v>
      </c>
      <c r="B37" s="203"/>
      <c r="C37" s="204"/>
      <c r="D37" s="121">
        <v>1</v>
      </c>
      <c r="E37" s="191" t="s">
        <v>22</v>
      </c>
      <c r="F37" s="192"/>
      <c r="G37" s="191">
        <v>2024</v>
      </c>
      <c r="H37" s="211"/>
      <c r="I37" s="192"/>
      <c r="J37" s="47" t="s">
        <v>4</v>
      </c>
      <c r="K37" s="125">
        <v>4</v>
      </c>
      <c r="L37" s="47" t="s">
        <v>21</v>
      </c>
      <c r="M37" s="212" t="s">
        <v>156</v>
      </c>
      <c r="N37" s="212"/>
      <c r="O37" s="212"/>
      <c r="P37" s="197" t="s">
        <v>231</v>
      </c>
      <c r="Q37" s="198"/>
      <c r="R37" s="198"/>
      <c r="S37" s="198"/>
      <c r="T37" s="199"/>
      <c r="U37" s="200">
        <v>1075000</v>
      </c>
      <c r="V37" s="201"/>
      <c r="W37" s="201"/>
      <c r="X37" s="201"/>
      <c r="Y37" s="201"/>
      <c r="Z37" s="201"/>
      <c r="AA37" s="13" t="s">
        <v>17</v>
      </c>
      <c r="AB37" s="188">
        <f>IF(M37="支給",U37*1,IF(M37="返納",U37*-1,""))</f>
        <v>1075000</v>
      </c>
      <c r="AC37" s="189"/>
      <c r="AD37" s="189"/>
      <c r="AE37" s="190"/>
      <c r="AF37" s="13" t="s">
        <v>17</v>
      </c>
    </row>
    <row r="38" spans="1:32" ht="15.75" customHeight="1">
      <c r="A38" s="205"/>
      <c r="B38" s="206"/>
      <c r="C38" s="207"/>
      <c r="D38" s="126">
        <v>2</v>
      </c>
      <c r="E38" s="191" t="s">
        <v>22</v>
      </c>
      <c r="F38" s="192"/>
      <c r="G38" s="193">
        <v>2024</v>
      </c>
      <c r="H38" s="194"/>
      <c r="I38" s="195"/>
      <c r="J38" s="47" t="s">
        <v>4</v>
      </c>
      <c r="K38" s="125">
        <v>8</v>
      </c>
      <c r="L38" s="47" t="s">
        <v>21</v>
      </c>
      <c r="M38" s="196" t="s">
        <v>155</v>
      </c>
      <c r="N38" s="196"/>
      <c r="O38" s="196"/>
      <c r="P38" s="197" t="s">
        <v>214</v>
      </c>
      <c r="Q38" s="198"/>
      <c r="R38" s="198"/>
      <c r="S38" s="198"/>
      <c r="T38" s="199"/>
      <c r="U38" s="200">
        <v>25000</v>
      </c>
      <c r="V38" s="201"/>
      <c r="W38" s="201"/>
      <c r="X38" s="201"/>
      <c r="Y38" s="201"/>
      <c r="Z38" s="201"/>
      <c r="AA38" s="13" t="s">
        <v>17</v>
      </c>
      <c r="AB38" s="188">
        <f t="shared" ref="AB38:AB42" si="0">IF(M38="支給",U38*1,IF(M38="返納",U38*-1,""))</f>
        <v>-25000</v>
      </c>
      <c r="AC38" s="189"/>
      <c r="AD38" s="189"/>
      <c r="AE38" s="190"/>
      <c r="AF38" s="13" t="s">
        <v>17</v>
      </c>
    </row>
    <row r="39" spans="1:32" ht="15.75" customHeight="1">
      <c r="A39" s="205"/>
      <c r="B39" s="206"/>
      <c r="C39" s="207"/>
      <c r="D39" s="126">
        <v>3</v>
      </c>
      <c r="E39" s="191" t="s">
        <v>22</v>
      </c>
      <c r="F39" s="192"/>
      <c r="G39" s="193">
        <v>2024</v>
      </c>
      <c r="H39" s="194"/>
      <c r="I39" s="195"/>
      <c r="J39" s="47" t="s">
        <v>4</v>
      </c>
      <c r="K39" s="125">
        <v>8</v>
      </c>
      <c r="L39" s="47" t="s">
        <v>21</v>
      </c>
      <c r="M39" s="196" t="s">
        <v>155</v>
      </c>
      <c r="N39" s="196"/>
      <c r="O39" s="196"/>
      <c r="P39" s="197" t="s">
        <v>231</v>
      </c>
      <c r="Q39" s="198"/>
      <c r="R39" s="198"/>
      <c r="S39" s="198"/>
      <c r="T39" s="199"/>
      <c r="U39" s="200">
        <v>25000</v>
      </c>
      <c r="V39" s="201"/>
      <c r="W39" s="201"/>
      <c r="X39" s="201"/>
      <c r="Y39" s="201"/>
      <c r="Z39" s="201"/>
      <c r="AA39" s="13" t="s">
        <v>17</v>
      </c>
      <c r="AB39" s="188">
        <f t="shared" si="0"/>
        <v>-25000</v>
      </c>
      <c r="AC39" s="189"/>
      <c r="AD39" s="189"/>
      <c r="AE39" s="190"/>
      <c r="AF39" s="13" t="s">
        <v>17</v>
      </c>
    </row>
    <row r="40" spans="1:32" ht="15.75" customHeight="1">
      <c r="A40" s="205"/>
      <c r="B40" s="206"/>
      <c r="C40" s="207"/>
      <c r="D40" s="126"/>
      <c r="E40" s="191" t="s">
        <v>22</v>
      </c>
      <c r="F40" s="192"/>
      <c r="G40" s="193"/>
      <c r="H40" s="194"/>
      <c r="I40" s="195"/>
      <c r="J40" s="47" t="s">
        <v>4</v>
      </c>
      <c r="K40" s="125"/>
      <c r="L40" s="47" t="s">
        <v>21</v>
      </c>
      <c r="M40" s="196"/>
      <c r="N40" s="196"/>
      <c r="O40" s="196"/>
      <c r="P40" s="213"/>
      <c r="Q40" s="214"/>
      <c r="R40" s="214"/>
      <c r="S40" s="214"/>
      <c r="T40" s="215"/>
      <c r="U40" s="200"/>
      <c r="V40" s="201"/>
      <c r="W40" s="201"/>
      <c r="X40" s="201"/>
      <c r="Y40" s="201"/>
      <c r="Z40" s="201"/>
      <c r="AA40" s="13" t="s">
        <v>17</v>
      </c>
      <c r="AB40" s="188" t="str">
        <f t="shared" si="0"/>
        <v/>
      </c>
      <c r="AC40" s="189"/>
      <c r="AD40" s="189"/>
      <c r="AE40" s="190"/>
      <c r="AF40" s="13" t="s">
        <v>17</v>
      </c>
    </row>
    <row r="41" spans="1:32" ht="15.75" customHeight="1">
      <c r="A41" s="205"/>
      <c r="B41" s="206"/>
      <c r="C41" s="207"/>
      <c r="D41" s="126"/>
      <c r="E41" s="191" t="s">
        <v>22</v>
      </c>
      <c r="F41" s="192"/>
      <c r="G41" s="193"/>
      <c r="H41" s="194"/>
      <c r="I41" s="195"/>
      <c r="J41" s="47" t="s">
        <v>4</v>
      </c>
      <c r="K41" s="125"/>
      <c r="L41" s="47" t="s">
        <v>21</v>
      </c>
      <c r="M41" s="196"/>
      <c r="N41" s="196"/>
      <c r="O41" s="196"/>
      <c r="P41" s="213"/>
      <c r="Q41" s="214"/>
      <c r="R41" s="214"/>
      <c r="S41" s="214"/>
      <c r="T41" s="215"/>
      <c r="U41" s="200"/>
      <c r="V41" s="201"/>
      <c r="W41" s="201"/>
      <c r="X41" s="201"/>
      <c r="Y41" s="201"/>
      <c r="Z41" s="201"/>
      <c r="AA41" s="13" t="s">
        <v>17</v>
      </c>
      <c r="AB41" s="188" t="str">
        <f t="shared" si="0"/>
        <v/>
      </c>
      <c r="AC41" s="189"/>
      <c r="AD41" s="189"/>
      <c r="AE41" s="190"/>
      <c r="AF41" s="13" t="s">
        <v>17</v>
      </c>
    </row>
    <row r="42" spans="1:32" ht="15.75" customHeight="1">
      <c r="A42" s="208"/>
      <c r="B42" s="209"/>
      <c r="C42" s="210"/>
      <c r="D42" s="126"/>
      <c r="E42" s="191" t="s">
        <v>22</v>
      </c>
      <c r="F42" s="192"/>
      <c r="G42" s="193"/>
      <c r="H42" s="194"/>
      <c r="I42" s="195"/>
      <c r="J42" s="47" t="s">
        <v>4</v>
      </c>
      <c r="K42" s="125"/>
      <c r="L42" s="47" t="s">
        <v>21</v>
      </c>
      <c r="M42" s="196"/>
      <c r="N42" s="196"/>
      <c r="O42" s="196"/>
      <c r="P42" s="213"/>
      <c r="Q42" s="214"/>
      <c r="R42" s="214"/>
      <c r="S42" s="214"/>
      <c r="T42" s="215"/>
      <c r="U42" s="200"/>
      <c r="V42" s="201"/>
      <c r="W42" s="201"/>
      <c r="X42" s="201"/>
      <c r="Y42" s="201"/>
      <c r="Z42" s="201"/>
      <c r="AA42" s="13" t="s">
        <v>17</v>
      </c>
      <c r="AB42" s="188" t="str">
        <f t="shared" si="0"/>
        <v/>
      </c>
      <c r="AC42" s="189"/>
      <c r="AD42" s="189"/>
      <c r="AE42" s="190"/>
      <c r="AF42" s="13" t="s">
        <v>17</v>
      </c>
    </row>
    <row r="43" spans="1:32" ht="15.75" customHeight="1">
      <c r="A43" s="14"/>
      <c r="B43" s="15"/>
      <c r="C43" s="15"/>
      <c r="D43" s="15" t="s">
        <v>25</v>
      </c>
      <c r="E43" s="15"/>
      <c r="F43" s="15"/>
      <c r="G43" s="15" t="s">
        <v>23</v>
      </c>
      <c r="H43" s="26" t="s">
        <v>185</v>
      </c>
      <c r="I43" s="15"/>
      <c r="J43" s="15"/>
      <c r="K43" s="15"/>
      <c r="L43" s="15"/>
      <c r="M43" s="15" t="s">
        <v>24</v>
      </c>
      <c r="N43" s="15"/>
      <c r="O43" s="15"/>
      <c r="P43" s="15"/>
      <c r="Q43" s="15"/>
      <c r="R43" s="15"/>
      <c r="S43" s="15"/>
      <c r="T43" s="15"/>
      <c r="U43" s="15"/>
      <c r="V43" s="15"/>
      <c r="W43" s="15"/>
      <c r="X43" s="15"/>
      <c r="Y43" s="15"/>
      <c r="Z43" s="15"/>
      <c r="AA43" s="16"/>
      <c r="AB43" s="188">
        <f ca="1">SUMIF(P37:T42,H43,AB37:AE42)</f>
        <v>-25000</v>
      </c>
      <c r="AC43" s="189"/>
      <c r="AD43" s="189"/>
      <c r="AE43" s="190"/>
      <c r="AF43" s="13" t="s">
        <v>17</v>
      </c>
    </row>
    <row r="44" spans="1:32" ht="15.75" customHeight="1">
      <c r="A44" s="14"/>
      <c r="B44" s="15"/>
      <c r="C44" s="15"/>
      <c r="D44" s="15" t="s">
        <v>26</v>
      </c>
      <c r="E44" s="15"/>
      <c r="F44" s="15"/>
      <c r="G44" s="15" t="s">
        <v>23</v>
      </c>
      <c r="H44" s="26" t="s">
        <v>215</v>
      </c>
      <c r="I44" s="15"/>
      <c r="J44" s="15"/>
      <c r="K44" s="15"/>
      <c r="L44" s="15"/>
      <c r="M44" s="15" t="s">
        <v>24</v>
      </c>
      <c r="N44" s="15"/>
      <c r="O44" s="15"/>
      <c r="P44" s="15"/>
      <c r="Q44" s="15"/>
      <c r="R44" s="15"/>
      <c r="S44" s="15"/>
      <c r="T44" s="15"/>
      <c r="U44" s="15"/>
      <c r="V44" s="15"/>
      <c r="W44" s="15"/>
      <c r="X44" s="15"/>
      <c r="Y44" s="15"/>
      <c r="Z44" s="15"/>
      <c r="AA44" s="16"/>
      <c r="AB44" s="188">
        <f ca="1">SUMIF(P37:T42,H44,AB37:AE42)+SUMIF(P37:T42,"",AB37:AE42)</f>
        <v>1050000</v>
      </c>
      <c r="AC44" s="189"/>
      <c r="AD44" s="189"/>
      <c r="AE44" s="190"/>
      <c r="AF44" s="13" t="s">
        <v>17</v>
      </c>
    </row>
    <row r="45" spans="1:32" ht="15.75" customHeight="1">
      <c r="A45" s="235" t="s">
        <v>261</v>
      </c>
      <c r="B45" s="236"/>
      <c r="C45" s="237"/>
      <c r="D45" s="121">
        <v>1</v>
      </c>
      <c r="E45" s="191" t="s">
        <v>22</v>
      </c>
      <c r="F45" s="192"/>
      <c r="G45" s="217"/>
      <c r="H45" s="218"/>
      <c r="I45" s="219"/>
      <c r="J45" s="47" t="s">
        <v>4</v>
      </c>
      <c r="K45" s="125"/>
      <c r="L45" s="47" t="s">
        <v>21</v>
      </c>
      <c r="M45" s="196"/>
      <c r="N45" s="196"/>
      <c r="O45" s="196"/>
      <c r="P45" s="216"/>
      <c r="Q45" s="216"/>
      <c r="R45" s="216"/>
      <c r="S45" s="216"/>
      <c r="T45" s="216"/>
      <c r="U45" s="200"/>
      <c r="V45" s="201"/>
      <c r="W45" s="201"/>
      <c r="X45" s="201"/>
      <c r="Y45" s="201"/>
      <c r="Z45" s="201"/>
      <c r="AA45" s="13" t="s">
        <v>17</v>
      </c>
      <c r="AB45" s="188" t="str">
        <f t="shared" ref="AB45:AB48" si="1">IF(M45="支給",U45*1,IF(M45="返納",U45*-1,""))</f>
        <v/>
      </c>
      <c r="AC45" s="189"/>
      <c r="AD45" s="189"/>
      <c r="AE45" s="190"/>
      <c r="AF45" s="13" t="s">
        <v>17</v>
      </c>
    </row>
    <row r="46" spans="1:32" ht="15.75" customHeight="1">
      <c r="A46" s="238"/>
      <c r="B46" s="239"/>
      <c r="C46" s="240"/>
      <c r="D46" s="126"/>
      <c r="E46" s="191" t="s">
        <v>22</v>
      </c>
      <c r="F46" s="192"/>
      <c r="G46" s="217"/>
      <c r="H46" s="218"/>
      <c r="I46" s="219"/>
      <c r="J46" s="47" t="s">
        <v>4</v>
      </c>
      <c r="K46" s="125"/>
      <c r="L46" s="47" t="s">
        <v>21</v>
      </c>
      <c r="M46" s="196"/>
      <c r="N46" s="196"/>
      <c r="O46" s="196"/>
      <c r="P46" s="216"/>
      <c r="Q46" s="216"/>
      <c r="R46" s="216"/>
      <c r="S46" s="216"/>
      <c r="T46" s="216"/>
      <c r="U46" s="200"/>
      <c r="V46" s="201"/>
      <c r="W46" s="201"/>
      <c r="X46" s="201"/>
      <c r="Y46" s="201"/>
      <c r="Z46" s="201"/>
      <c r="AA46" s="13" t="s">
        <v>17</v>
      </c>
      <c r="AB46" s="188" t="str">
        <f t="shared" si="1"/>
        <v/>
      </c>
      <c r="AC46" s="189"/>
      <c r="AD46" s="189"/>
      <c r="AE46" s="190"/>
      <c r="AF46" s="13" t="s">
        <v>17</v>
      </c>
    </row>
    <row r="47" spans="1:32" ht="15.75" customHeight="1">
      <c r="A47" s="238"/>
      <c r="B47" s="239"/>
      <c r="C47" s="240"/>
      <c r="D47" s="126"/>
      <c r="E47" s="191" t="s">
        <v>22</v>
      </c>
      <c r="F47" s="192"/>
      <c r="G47" s="217"/>
      <c r="H47" s="218"/>
      <c r="I47" s="219"/>
      <c r="J47" s="47" t="s">
        <v>4</v>
      </c>
      <c r="K47" s="125"/>
      <c r="L47" s="47" t="s">
        <v>21</v>
      </c>
      <c r="M47" s="196"/>
      <c r="N47" s="196"/>
      <c r="O47" s="196"/>
      <c r="P47" s="216"/>
      <c r="Q47" s="216"/>
      <c r="R47" s="216"/>
      <c r="S47" s="216"/>
      <c r="T47" s="216"/>
      <c r="U47" s="200"/>
      <c r="V47" s="201"/>
      <c r="W47" s="201"/>
      <c r="X47" s="201"/>
      <c r="Y47" s="201"/>
      <c r="Z47" s="201"/>
      <c r="AA47" s="13" t="s">
        <v>17</v>
      </c>
      <c r="AB47" s="188" t="str">
        <f t="shared" si="1"/>
        <v/>
      </c>
      <c r="AC47" s="189"/>
      <c r="AD47" s="189"/>
      <c r="AE47" s="190"/>
      <c r="AF47" s="13" t="s">
        <v>17</v>
      </c>
    </row>
    <row r="48" spans="1:32" ht="15.75" customHeight="1">
      <c r="A48" s="241"/>
      <c r="B48" s="242"/>
      <c r="C48" s="243"/>
      <c r="D48" s="126"/>
      <c r="E48" s="191" t="s">
        <v>22</v>
      </c>
      <c r="F48" s="192"/>
      <c r="G48" s="217"/>
      <c r="H48" s="218"/>
      <c r="I48" s="219"/>
      <c r="J48" s="47" t="s">
        <v>4</v>
      </c>
      <c r="K48" s="125"/>
      <c r="L48" s="47" t="s">
        <v>21</v>
      </c>
      <c r="M48" s="196"/>
      <c r="N48" s="196"/>
      <c r="O48" s="196"/>
      <c r="P48" s="216"/>
      <c r="Q48" s="216"/>
      <c r="R48" s="216"/>
      <c r="S48" s="216"/>
      <c r="T48" s="216"/>
      <c r="U48" s="200"/>
      <c r="V48" s="201"/>
      <c r="W48" s="201"/>
      <c r="X48" s="201"/>
      <c r="Y48" s="201"/>
      <c r="Z48" s="201"/>
      <c r="AA48" s="13" t="s">
        <v>17</v>
      </c>
      <c r="AB48" s="188" t="str">
        <f t="shared" si="1"/>
        <v/>
      </c>
      <c r="AC48" s="189"/>
      <c r="AD48" s="189"/>
      <c r="AE48" s="190"/>
      <c r="AF48" s="13" t="s">
        <v>17</v>
      </c>
    </row>
    <row r="49" spans="1:32" ht="15.75" customHeight="1" thickBot="1">
      <c r="A49" s="14"/>
      <c r="B49" s="15"/>
      <c r="C49" s="15"/>
      <c r="D49" s="15" t="s">
        <v>27</v>
      </c>
      <c r="E49" s="15"/>
      <c r="F49" s="15"/>
      <c r="G49" s="15" t="s">
        <v>23</v>
      </c>
      <c r="H49" s="26" t="s">
        <v>215</v>
      </c>
      <c r="I49" s="15"/>
      <c r="J49" s="15"/>
      <c r="K49" s="15"/>
      <c r="L49" s="26"/>
      <c r="M49" s="15" t="s">
        <v>24</v>
      </c>
      <c r="N49" s="15"/>
      <c r="O49" s="15"/>
      <c r="P49" s="15"/>
      <c r="Q49" s="15"/>
      <c r="R49" s="15"/>
      <c r="S49" s="15"/>
      <c r="T49" s="15"/>
      <c r="U49" s="15"/>
      <c r="V49" s="15"/>
      <c r="W49" s="15"/>
      <c r="X49" s="15"/>
      <c r="Y49" s="15"/>
      <c r="Z49" s="15"/>
      <c r="AA49" s="16"/>
      <c r="AB49" s="220">
        <f>SUM(AB45:AE48)</f>
        <v>0</v>
      </c>
      <c r="AC49" s="221"/>
      <c r="AD49" s="221"/>
      <c r="AE49" s="222"/>
      <c r="AF49" s="17" t="s">
        <v>17</v>
      </c>
    </row>
    <row r="50" spans="1:32" ht="15.75" customHeight="1" thickTop="1">
      <c r="A50" s="154" t="s">
        <v>232</v>
      </c>
      <c r="B50" s="155"/>
      <c r="C50" s="155"/>
      <c r="D50" s="155"/>
      <c r="E50" s="155"/>
      <c r="F50" s="155"/>
      <c r="G50" s="155"/>
      <c r="H50" s="155"/>
      <c r="I50" s="155"/>
      <c r="J50" s="155"/>
      <c r="K50" s="155"/>
      <c r="L50" s="155"/>
      <c r="M50" s="155"/>
      <c r="N50" s="155"/>
      <c r="O50" s="155"/>
      <c r="P50" s="155"/>
      <c r="Q50" s="155"/>
      <c r="R50" s="155"/>
      <c r="S50" s="155"/>
      <c r="T50" s="155"/>
      <c r="U50" s="155"/>
      <c r="V50" s="155"/>
      <c r="W50" s="155"/>
      <c r="X50" s="155"/>
      <c r="Y50" s="155"/>
      <c r="Z50" s="155"/>
      <c r="AA50" s="156"/>
      <c r="AB50" s="223">
        <f ca="1">AB44+AB49</f>
        <v>1050000</v>
      </c>
      <c r="AC50" s="224"/>
      <c r="AD50" s="224"/>
      <c r="AE50" s="225"/>
      <c r="AF50" s="21" t="s">
        <v>17</v>
      </c>
    </row>
    <row r="51" spans="1:32" ht="15.75" customHeight="1">
      <c r="A51" s="97" t="s">
        <v>233</v>
      </c>
      <c r="B51" s="98"/>
      <c r="C51" s="98"/>
      <c r="D51" s="98"/>
      <c r="E51" s="98"/>
      <c r="F51" s="98"/>
      <c r="G51" s="98"/>
      <c r="H51" s="98"/>
      <c r="I51" s="98"/>
      <c r="J51" s="98"/>
      <c r="K51" s="98"/>
      <c r="L51" s="98"/>
      <c r="M51" s="98"/>
      <c r="N51" s="98"/>
      <c r="O51" s="98"/>
      <c r="P51" s="98"/>
      <c r="Q51" s="98"/>
      <c r="R51" s="98"/>
      <c r="S51" s="98"/>
      <c r="T51" s="98"/>
      <c r="U51" s="98"/>
      <c r="V51" s="98"/>
      <c r="W51" s="98"/>
      <c r="X51" s="98"/>
      <c r="Y51" s="98"/>
      <c r="Z51" s="98"/>
      <c r="AA51" s="99"/>
      <c r="AB51" s="226">
        <v>3000000</v>
      </c>
      <c r="AC51" s="227"/>
      <c r="AD51" s="227"/>
      <c r="AE51" s="228"/>
      <c r="AF51" s="17" t="s">
        <v>17</v>
      </c>
    </row>
    <row r="52" spans="1:32" ht="15.75" customHeight="1">
      <c r="A52" s="391" t="s">
        <v>234</v>
      </c>
      <c r="B52" s="392"/>
      <c r="C52" s="392"/>
      <c r="D52" s="392"/>
      <c r="E52" s="392"/>
      <c r="F52" s="392"/>
      <c r="G52" s="392"/>
      <c r="H52" s="392"/>
      <c r="I52" s="392"/>
      <c r="J52" s="392"/>
      <c r="K52" s="392"/>
      <c r="L52" s="392"/>
      <c r="M52" s="392"/>
      <c r="N52" s="392"/>
      <c r="O52" s="392"/>
      <c r="P52" s="392"/>
      <c r="Q52" s="392"/>
      <c r="R52" s="392"/>
      <c r="S52" s="392"/>
      <c r="T52" s="392"/>
      <c r="U52" s="392"/>
      <c r="V52" s="392"/>
      <c r="W52" s="392"/>
      <c r="X52" s="392"/>
      <c r="Y52" s="392"/>
      <c r="Z52" s="392"/>
      <c r="AA52" s="393"/>
      <c r="AB52" s="229">
        <f ca="1">AB51-AB50</f>
        <v>1950000</v>
      </c>
      <c r="AC52" s="230"/>
      <c r="AD52" s="230"/>
      <c r="AE52" s="231"/>
      <c r="AF52" s="22" t="s">
        <v>17</v>
      </c>
    </row>
    <row r="53" spans="1:32">
      <c r="A53" s="28" t="s">
        <v>235</v>
      </c>
      <c r="B53" s="29"/>
      <c r="C53" s="8"/>
      <c r="D53" s="8"/>
      <c r="E53" s="8"/>
      <c r="F53" s="8"/>
      <c r="G53" s="8"/>
      <c r="H53" s="8"/>
      <c r="I53" s="8"/>
      <c r="J53" s="8"/>
      <c r="K53" s="8"/>
      <c r="L53" s="8"/>
      <c r="M53" s="8"/>
      <c r="N53" s="8"/>
      <c r="O53" s="8"/>
      <c r="P53" s="8"/>
      <c r="Q53" s="8"/>
      <c r="R53" s="8"/>
      <c r="S53" s="8"/>
      <c r="T53" s="8"/>
      <c r="U53" s="8"/>
      <c r="V53" s="8"/>
      <c r="W53" s="8"/>
      <c r="X53" s="8"/>
      <c r="Y53" s="8"/>
      <c r="Z53" s="8"/>
      <c r="AA53" s="8"/>
      <c r="AB53" s="8"/>
      <c r="AC53" s="8"/>
    </row>
    <row r="54" spans="1:32">
      <c r="A54" s="28" t="s">
        <v>236</v>
      </c>
      <c r="B54" s="29"/>
      <c r="C54" s="8"/>
      <c r="D54" s="8"/>
      <c r="E54" s="8"/>
      <c r="F54" s="8"/>
      <c r="G54" s="8"/>
      <c r="H54" s="8"/>
      <c r="I54" s="8"/>
      <c r="J54" s="8"/>
      <c r="K54" s="8"/>
      <c r="L54" s="8"/>
      <c r="M54" s="8"/>
      <c r="N54" s="8"/>
      <c r="O54" s="8"/>
      <c r="P54" s="8"/>
      <c r="Q54" s="8"/>
      <c r="R54" s="8"/>
      <c r="S54" s="8"/>
      <c r="T54" s="8"/>
      <c r="U54" s="8"/>
      <c r="V54" s="8"/>
      <c r="W54" s="8"/>
      <c r="X54" s="8"/>
      <c r="Y54" s="8"/>
      <c r="Z54" s="8"/>
      <c r="AA54" s="8"/>
      <c r="AB54" s="8"/>
      <c r="AC54" s="8"/>
    </row>
    <row r="55" spans="1:32" s="87" customFormat="1" ht="23.25" customHeight="1">
      <c r="A55" s="34" t="s">
        <v>237</v>
      </c>
      <c r="B55" s="34"/>
      <c r="C55" s="34"/>
      <c r="D55" s="34"/>
      <c r="E55" s="34"/>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c r="AF55" s="34"/>
    </row>
    <row r="56" spans="1:32">
      <c r="A56" s="172" t="s">
        <v>28</v>
      </c>
      <c r="B56" s="173"/>
      <c r="C56" s="174"/>
      <c r="D56" s="172" t="s">
        <v>29</v>
      </c>
      <c r="E56" s="173"/>
      <c r="F56" s="174"/>
      <c r="G56" s="172" t="s">
        <v>30</v>
      </c>
      <c r="H56" s="173"/>
      <c r="I56" s="173"/>
      <c r="J56" s="173"/>
      <c r="K56" s="173"/>
      <c r="L56" s="174"/>
      <c r="M56" s="175" t="s">
        <v>31</v>
      </c>
      <c r="N56" s="176"/>
      <c r="O56" s="177"/>
      <c r="P56" s="175" t="s">
        <v>62</v>
      </c>
      <c r="Q56" s="176"/>
      <c r="R56" s="176"/>
      <c r="S56" s="176"/>
      <c r="T56" s="177"/>
      <c r="U56" s="172" t="s">
        <v>32</v>
      </c>
      <c r="V56" s="173"/>
      <c r="W56" s="173"/>
      <c r="X56" s="173"/>
      <c r="Y56" s="173"/>
      <c r="Z56" s="173"/>
      <c r="AA56" s="5"/>
      <c r="AB56" s="5"/>
      <c r="AC56" s="5"/>
      <c r="AD56" s="5"/>
      <c r="AE56" s="5"/>
      <c r="AF56" s="6"/>
    </row>
    <row r="57" spans="1:32" ht="15.75" customHeight="1">
      <c r="A57" s="399" t="s">
        <v>238</v>
      </c>
      <c r="B57" s="400"/>
      <c r="C57" s="401"/>
      <c r="D57" s="121">
        <v>1</v>
      </c>
      <c r="E57" s="191" t="s">
        <v>22</v>
      </c>
      <c r="F57" s="192"/>
      <c r="G57" s="217"/>
      <c r="H57" s="218"/>
      <c r="I57" s="219"/>
      <c r="J57" s="47" t="s">
        <v>4</v>
      </c>
      <c r="K57" s="125"/>
      <c r="L57" s="47" t="s">
        <v>21</v>
      </c>
      <c r="M57" s="196"/>
      <c r="N57" s="196"/>
      <c r="O57" s="196"/>
      <c r="P57" s="197"/>
      <c r="Q57" s="198"/>
      <c r="R57" s="198"/>
      <c r="S57" s="198"/>
      <c r="T57" s="199"/>
      <c r="U57" s="200"/>
      <c r="V57" s="201"/>
      <c r="W57" s="201"/>
      <c r="X57" s="201"/>
      <c r="Y57" s="201"/>
      <c r="Z57" s="201"/>
      <c r="AA57" s="13" t="s">
        <v>17</v>
      </c>
      <c r="AB57" s="188" t="str">
        <f t="shared" ref="AB57:AB60" si="2">IF(M57="支給",U57*1,IF(M57="返納",U57*-1,""))</f>
        <v/>
      </c>
      <c r="AC57" s="189"/>
      <c r="AD57" s="189"/>
      <c r="AE57" s="190"/>
      <c r="AF57" s="13" t="s">
        <v>17</v>
      </c>
    </row>
    <row r="58" spans="1:32" ht="15.75" customHeight="1">
      <c r="A58" s="402"/>
      <c r="B58" s="403"/>
      <c r="C58" s="404"/>
      <c r="D58" s="126"/>
      <c r="E58" s="191" t="s">
        <v>22</v>
      </c>
      <c r="F58" s="192"/>
      <c r="G58" s="217"/>
      <c r="H58" s="218"/>
      <c r="I58" s="219"/>
      <c r="J58" s="47" t="s">
        <v>4</v>
      </c>
      <c r="K58" s="125"/>
      <c r="L58" s="47" t="s">
        <v>21</v>
      </c>
      <c r="M58" s="196"/>
      <c r="N58" s="196"/>
      <c r="O58" s="196"/>
      <c r="P58" s="197"/>
      <c r="Q58" s="198"/>
      <c r="R58" s="198"/>
      <c r="S58" s="198"/>
      <c r="T58" s="199"/>
      <c r="U58" s="200"/>
      <c r="V58" s="201"/>
      <c r="W58" s="201"/>
      <c r="X58" s="201"/>
      <c r="Y58" s="201"/>
      <c r="Z58" s="201"/>
      <c r="AA58" s="13" t="s">
        <v>17</v>
      </c>
      <c r="AB58" s="188" t="str">
        <f t="shared" si="2"/>
        <v/>
      </c>
      <c r="AC58" s="189"/>
      <c r="AD58" s="189"/>
      <c r="AE58" s="190"/>
      <c r="AF58" s="13" t="s">
        <v>17</v>
      </c>
    </row>
    <row r="59" spans="1:32" ht="15.75" customHeight="1">
      <c r="A59" s="402"/>
      <c r="B59" s="403"/>
      <c r="C59" s="404"/>
      <c r="D59" s="126"/>
      <c r="E59" s="191" t="s">
        <v>22</v>
      </c>
      <c r="F59" s="192"/>
      <c r="G59" s="217"/>
      <c r="H59" s="218"/>
      <c r="I59" s="219"/>
      <c r="J59" s="47" t="s">
        <v>4</v>
      </c>
      <c r="K59" s="125"/>
      <c r="L59" s="47" t="s">
        <v>21</v>
      </c>
      <c r="M59" s="196"/>
      <c r="N59" s="196"/>
      <c r="O59" s="196"/>
      <c r="P59" s="197"/>
      <c r="Q59" s="198"/>
      <c r="R59" s="198"/>
      <c r="S59" s="198"/>
      <c r="T59" s="199"/>
      <c r="U59" s="200"/>
      <c r="V59" s="201"/>
      <c r="W59" s="201"/>
      <c r="X59" s="201"/>
      <c r="Y59" s="201"/>
      <c r="Z59" s="201"/>
      <c r="AA59" s="13" t="s">
        <v>17</v>
      </c>
      <c r="AB59" s="188" t="str">
        <f t="shared" si="2"/>
        <v/>
      </c>
      <c r="AC59" s="189"/>
      <c r="AD59" s="189"/>
      <c r="AE59" s="190"/>
      <c r="AF59" s="13" t="s">
        <v>17</v>
      </c>
    </row>
    <row r="60" spans="1:32" ht="15.75" customHeight="1">
      <c r="A60" s="405"/>
      <c r="B60" s="406"/>
      <c r="C60" s="407"/>
      <c r="D60" s="126"/>
      <c r="E60" s="191" t="s">
        <v>22</v>
      </c>
      <c r="F60" s="192"/>
      <c r="G60" s="217"/>
      <c r="H60" s="218"/>
      <c r="I60" s="219"/>
      <c r="J60" s="47" t="s">
        <v>4</v>
      </c>
      <c r="K60" s="125"/>
      <c r="L60" s="47" t="s">
        <v>21</v>
      </c>
      <c r="M60" s="196"/>
      <c r="N60" s="196"/>
      <c r="O60" s="196"/>
      <c r="P60" s="197"/>
      <c r="Q60" s="198"/>
      <c r="R60" s="198"/>
      <c r="S60" s="198"/>
      <c r="T60" s="199"/>
      <c r="U60" s="200"/>
      <c r="V60" s="201"/>
      <c r="W60" s="201"/>
      <c r="X60" s="201"/>
      <c r="Y60" s="201"/>
      <c r="Z60" s="201"/>
      <c r="AA60" s="13" t="s">
        <v>17</v>
      </c>
      <c r="AB60" s="188" t="str">
        <f t="shared" si="2"/>
        <v/>
      </c>
      <c r="AC60" s="189"/>
      <c r="AD60" s="189"/>
      <c r="AE60" s="190"/>
      <c r="AF60" s="13" t="s">
        <v>17</v>
      </c>
    </row>
    <row r="61" spans="1:32" ht="15.75" customHeight="1">
      <c r="A61" s="14"/>
      <c r="B61" s="15"/>
      <c r="C61" s="15"/>
      <c r="D61" s="15" t="s">
        <v>41</v>
      </c>
      <c r="E61" s="15"/>
      <c r="F61" s="15"/>
      <c r="G61" s="15" t="s">
        <v>23</v>
      </c>
      <c r="H61" s="26" t="s">
        <v>239</v>
      </c>
      <c r="I61" s="15"/>
      <c r="J61" s="15"/>
      <c r="K61" s="15"/>
      <c r="L61" s="15"/>
      <c r="M61" s="15" t="s">
        <v>24</v>
      </c>
      <c r="N61" s="15"/>
      <c r="O61" s="15"/>
      <c r="P61" s="15"/>
      <c r="Q61" s="15"/>
      <c r="R61" s="15"/>
      <c r="S61" s="15"/>
      <c r="T61" s="15"/>
      <c r="U61" s="15"/>
      <c r="V61" s="15"/>
      <c r="W61" s="15"/>
      <c r="X61" s="15"/>
      <c r="Y61" s="15"/>
      <c r="Z61" s="15"/>
      <c r="AA61" s="16"/>
      <c r="AB61" s="188">
        <f ca="1">SUMIF(P57:T60,H61,AB57:AE61)+SUMIF(P57:T60,"",AB57:AE60)</f>
        <v>0</v>
      </c>
      <c r="AC61" s="189"/>
      <c r="AD61" s="189"/>
      <c r="AE61" s="190"/>
      <c r="AF61" s="17" t="s">
        <v>17</v>
      </c>
    </row>
    <row r="62" spans="1:32">
      <c r="A62" s="7"/>
      <c r="C62" s="8"/>
      <c r="D62" s="8"/>
      <c r="E62" s="8"/>
      <c r="F62" s="8"/>
      <c r="G62" s="8"/>
      <c r="H62" s="8"/>
      <c r="I62" s="8"/>
      <c r="J62" s="8"/>
      <c r="K62" s="8"/>
      <c r="L62" s="8"/>
      <c r="M62" s="8"/>
      <c r="N62" s="8"/>
      <c r="O62" s="8"/>
      <c r="P62" s="8"/>
      <c r="Q62" s="8"/>
      <c r="R62" s="8"/>
      <c r="S62" s="8"/>
      <c r="T62" s="8"/>
      <c r="U62" s="8"/>
      <c r="V62" s="8"/>
      <c r="W62" s="8"/>
      <c r="X62" s="8"/>
      <c r="Y62" s="8"/>
      <c r="Z62" s="8"/>
      <c r="AA62" s="8"/>
      <c r="AB62" s="8"/>
      <c r="AC62" s="8"/>
    </row>
    <row r="63" spans="1:32" s="87" customFormat="1" ht="23.25" customHeight="1">
      <c r="A63" s="34" t="s">
        <v>240</v>
      </c>
      <c r="B63" s="34"/>
      <c r="C63" s="34"/>
      <c r="D63" s="34"/>
      <c r="E63" s="34"/>
      <c r="F63" s="34"/>
      <c r="G63" s="34"/>
      <c r="H63" s="34"/>
      <c r="I63" s="34"/>
      <c r="J63" s="34"/>
      <c r="K63" s="34"/>
      <c r="L63" s="34"/>
      <c r="M63" s="34"/>
      <c r="N63" s="34"/>
      <c r="O63" s="34"/>
      <c r="P63" s="34"/>
      <c r="Q63" s="34"/>
      <c r="R63" s="34"/>
      <c r="S63" s="34"/>
      <c r="T63" s="34"/>
      <c r="U63" s="34"/>
      <c r="V63" s="34"/>
      <c r="W63" s="34"/>
      <c r="X63" s="34"/>
      <c r="Y63" s="34"/>
      <c r="Z63" s="34"/>
      <c r="AA63" s="34"/>
      <c r="AB63" s="34"/>
      <c r="AC63" s="34"/>
      <c r="AD63" s="34"/>
      <c r="AE63" s="34"/>
      <c r="AF63" s="34"/>
    </row>
    <row r="64" spans="1:32" s="87" customFormat="1" ht="18.75" customHeight="1">
      <c r="A64" s="48" t="s">
        <v>241</v>
      </c>
      <c r="B64" s="49"/>
      <c r="C64" s="49"/>
      <c r="D64" s="49"/>
      <c r="E64" s="49"/>
      <c r="F64" s="49"/>
      <c r="G64" s="49"/>
      <c r="H64" s="49"/>
      <c r="I64" s="49"/>
      <c r="J64" s="49"/>
      <c r="K64" s="49"/>
      <c r="L64" s="49"/>
      <c r="M64" s="49"/>
      <c r="N64" s="49"/>
      <c r="O64" s="49"/>
      <c r="P64" s="232" t="s">
        <v>158</v>
      </c>
      <c r="Q64" s="232"/>
      <c r="R64" s="232"/>
      <c r="S64" s="61" t="s">
        <v>171</v>
      </c>
      <c r="T64" s="49"/>
      <c r="U64" s="49"/>
      <c r="V64" s="49"/>
      <c r="W64" s="49"/>
      <c r="X64" s="49"/>
      <c r="Y64" s="49"/>
      <c r="Z64" s="49"/>
      <c r="AA64" s="49"/>
      <c r="AB64" s="49"/>
      <c r="AC64" s="49"/>
      <c r="AD64" s="49"/>
      <c r="AE64" s="49"/>
      <c r="AF64" s="127"/>
    </row>
    <row r="65" spans="1:33" ht="14.25" customHeight="1">
      <c r="A65" s="45" t="s">
        <v>242</v>
      </c>
      <c r="B65" s="5"/>
      <c r="C65" s="5"/>
      <c r="D65" s="5"/>
      <c r="E65" s="5"/>
      <c r="F65" s="5"/>
      <c r="G65" s="5"/>
      <c r="H65" s="5"/>
      <c r="I65" s="5"/>
      <c r="J65" s="5"/>
      <c r="K65" s="5"/>
      <c r="L65" s="5"/>
      <c r="M65" s="5"/>
      <c r="N65" s="5"/>
      <c r="O65" s="5"/>
      <c r="P65" s="5"/>
      <c r="Q65" s="5"/>
      <c r="R65" s="6"/>
      <c r="S65" s="416" t="s">
        <v>243</v>
      </c>
      <c r="T65" s="417"/>
      <c r="U65" s="417"/>
      <c r="V65" s="417"/>
      <c r="W65" s="417"/>
      <c r="X65" s="417"/>
      <c r="Y65" s="417"/>
      <c r="Z65" s="417"/>
      <c r="AA65" s="417"/>
      <c r="AB65" s="417"/>
      <c r="AC65" s="417"/>
      <c r="AD65" s="417"/>
      <c r="AE65" s="417"/>
      <c r="AF65" s="417"/>
    </row>
    <row r="66" spans="1:33" ht="41.65" customHeight="1">
      <c r="A66" s="233">
        <v>2024</v>
      </c>
      <c r="B66" s="234"/>
      <c r="C66" s="234"/>
      <c r="D66" s="50" t="s">
        <v>4</v>
      </c>
      <c r="E66" s="128">
        <v>9</v>
      </c>
      <c r="F66" s="50" t="s">
        <v>21</v>
      </c>
      <c r="G66" s="26" t="s">
        <v>34</v>
      </c>
      <c r="H66" s="234">
        <v>2025</v>
      </c>
      <c r="I66" s="234"/>
      <c r="J66" s="234"/>
      <c r="K66" s="50" t="s">
        <v>4</v>
      </c>
      <c r="L66" s="128">
        <v>8</v>
      </c>
      <c r="M66" s="50" t="s">
        <v>21</v>
      </c>
      <c r="N66" s="26" t="s">
        <v>35</v>
      </c>
      <c r="O66" s="24">
        <f>IF(E66="","",IF(L66="","",IF(AG66&gt;12,12,IF(P64&lt;&gt;"はい",12,AG66))))</f>
        <v>12</v>
      </c>
      <c r="P66" s="70" t="s">
        <v>36</v>
      </c>
      <c r="Q66" s="70" t="s">
        <v>37</v>
      </c>
      <c r="R66" s="70" t="s">
        <v>38</v>
      </c>
      <c r="S66" s="418"/>
      <c r="T66" s="419"/>
      <c r="U66" s="419"/>
      <c r="V66" s="419"/>
      <c r="W66" s="419"/>
      <c r="X66" s="419"/>
      <c r="Y66" s="419"/>
      <c r="Z66" s="419"/>
      <c r="AA66" s="419"/>
      <c r="AB66" s="419"/>
      <c r="AC66" s="419"/>
      <c r="AD66" s="419"/>
      <c r="AE66" s="419"/>
      <c r="AF66" s="419"/>
      <c r="AG66" s="95">
        <f>(H66-A66-1)*12+(12-E66+1)+L66</f>
        <v>12</v>
      </c>
    </row>
    <row r="67" spans="1:33" s="4" customFormat="1" ht="14.25" customHeight="1">
      <c r="A67" s="97" t="s">
        <v>39</v>
      </c>
      <c r="B67" s="98"/>
      <c r="C67" s="45" t="s">
        <v>216</v>
      </c>
      <c r="D67" s="26"/>
      <c r="E67" s="26"/>
      <c r="F67" s="26"/>
      <c r="G67" s="26"/>
      <c r="H67" s="26"/>
      <c r="I67" s="26"/>
      <c r="J67" s="26"/>
      <c r="K67" s="26"/>
      <c r="L67" s="26"/>
      <c r="M67" s="26"/>
      <c r="N67" s="26" t="s">
        <v>35</v>
      </c>
      <c r="O67" s="129">
        <v>7</v>
      </c>
      <c r="P67" s="26" t="s">
        <v>36</v>
      </c>
      <c r="Q67" s="26" t="s">
        <v>37</v>
      </c>
      <c r="R67" s="26" t="s">
        <v>38</v>
      </c>
      <c r="S67" s="252" t="s">
        <v>54</v>
      </c>
      <c r="T67" s="253"/>
      <c r="U67" s="253"/>
      <c r="V67" s="253"/>
      <c r="W67" s="253"/>
      <c r="X67" s="253"/>
      <c r="Y67" s="253"/>
      <c r="Z67" s="253"/>
      <c r="AA67" s="253"/>
      <c r="AB67" s="253"/>
      <c r="AC67" s="253"/>
      <c r="AD67" s="253"/>
      <c r="AE67" s="253"/>
      <c r="AF67" s="254"/>
    </row>
    <row r="68" spans="1:33" s="4" customFormat="1" ht="14.25" customHeight="1">
      <c r="A68" s="110"/>
      <c r="B68" s="93"/>
      <c r="C68" s="45" t="s">
        <v>244</v>
      </c>
      <c r="D68" s="26"/>
      <c r="E68" s="26"/>
      <c r="F68" s="26"/>
      <c r="G68" s="26"/>
      <c r="H68" s="26"/>
      <c r="I68" s="26"/>
      <c r="J68" s="26"/>
      <c r="K68" s="26"/>
      <c r="L68" s="26"/>
      <c r="M68" s="26"/>
      <c r="N68" s="26" t="s">
        <v>35</v>
      </c>
      <c r="O68" s="142">
        <f>O66-O67</f>
        <v>5</v>
      </c>
      <c r="P68" s="26" t="s">
        <v>36</v>
      </c>
      <c r="Q68" s="26" t="s">
        <v>37</v>
      </c>
      <c r="R68" s="26" t="s">
        <v>38</v>
      </c>
      <c r="S68" s="255"/>
      <c r="T68" s="256"/>
      <c r="U68" s="256"/>
      <c r="V68" s="256"/>
      <c r="W68" s="256"/>
      <c r="X68" s="256"/>
      <c r="Y68" s="256"/>
      <c r="Z68" s="256"/>
      <c r="AA68" s="256"/>
      <c r="AB68" s="256"/>
      <c r="AC68" s="256"/>
      <c r="AD68" s="256"/>
      <c r="AE68" s="256"/>
      <c r="AF68" s="257"/>
    </row>
    <row r="70" spans="1:33" s="4" customFormat="1" ht="26.65" customHeight="1">
      <c r="A70" s="175" t="s">
        <v>40</v>
      </c>
      <c r="B70" s="176"/>
      <c r="C70" s="176"/>
      <c r="D70" s="177"/>
      <c r="E70" s="213" t="s">
        <v>86</v>
      </c>
      <c r="F70" s="215"/>
      <c r="G70" s="258" t="str">
        <f>VLOOKUP($E$70,為替レート!$B$5:$E$37,2,FALSE)</f>
        <v>スターリング・ポンド</v>
      </c>
      <c r="H70" s="259"/>
      <c r="I70" s="259"/>
      <c r="J70" s="259"/>
      <c r="K70" s="259"/>
      <c r="L70" s="175" t="s">
        <v>217</v>
      </c>
      <c r="M70" s="176"/>
      <c r="N70" s="176"/>
      <c r="O70" s="176"/>
      <c r="P70" s="176"/>
      <c r="Q70" s="176"/>
      <c r="R70" s="177"/>
      <c r="S70" s="260">
        <f>VLOOKUP($E$70,為替レート!$B$5:$E$37,4,FALSE)</f>
        <v>172</v>
      </c>
      <c r="T70" s="261"/>
      <c r="U70" s="262"/>
      <c r="V70" s="175" t="s">
        <v>245</v>
      </c>
      <c r="W70" s="176"/>
      <c r="X70" s="176"/>
      <c r="Y70" s="176"/>
      <c r="Z70" s="176"/>
      <c r="AA70" s="176"/>
      <c r="AB70" s="177"/>
      <c r="AC70" s="213"/>
      <c r="AD70" s="214"/>
      <c r="AE70" s="215"/>
    </row>
    <row r="71" spans="1:33" ht="12" customHeight="1">
      <c r="A71" s="87"/>
      <c r="B71" s="113"/>
      <c r="C71" s="113"/>
      <c r="D71" s="113"/>
      <c r="E71" s="113"/>
      <c r="F71" s="113"/>
      <c r="G71" s="113"/>
      <c r="H71" s="113"/>
      <c r="I71" s="113"/>
      <c r="J71" s="113"/>
      <c r="K71" s="113"/>
      <c r="L71" s="113"/>
      <c r="M71" s="113"/>
      <c r="N71" s="113"/>
      <c r="O71" s="113"/>
      <c r="P71" s="113"/>
      <c r="Q71" s="113"/>
      <c r="R71" s="113"/>
      <c r="S71" s="113"/>
      <c r="T71" s="123"/>
      <c r="U71" s="123"/>
      <c r="V71" s="123"/>
      <c r="W71" s="123"/>
      <c r="X71" s="124"/>
      <c r="Y71" s="124"/>
      <c r="Z71" s="124"/>
      <c r="AA71" s="124"/>
      <c r="AB71" s="124"/>
      <c r="AC71" s="124"/>
    </row>
    <row r="72" spans="1:33" ht="24" customHeight="1">
      <c r="A72" s="87" t="s">
        <v>169</v>
      </c>
      <c r="B72" s="114"/>
      <c r="C72" s="114"/>
      <c r="D72" s="114"/>
      <c r="E72" s="264" t="s">
        <v>209</v>
      </c>
      <c r="F72" s="264"/>
      <c r="G72" s="264"/>
      <c r="H72" s="264"/>
      <c r="I72" s="264"/>
      <c r="J72" s="264"/>
      <c r="K72" s="264"/>
      <c r="L72" s="264"/>
      <c r="M72" s="264"/>
      <c r="N72" s="264"/>
      <c r="O72" s="264"/>
      <c r="P72" s="264"/>
      <c r="Q72" s="264"/>
      <c r="R72" s="264"/>
      <c r="S72" s="264"/>
      <c r="T72" s="264"/>
      <c r="U72" s="264"/>
      <c r="V72" s="264"/>
      <c r="W72" s="264"/>
      <c r="X72" s="264"/>
      <c r="Y72" s="264"/>
      <c r="Z72" s="264"/>
      <c r="AA72" s="264"/>
      <c r="AB72" s="264"/>
      <c r="AC72" s="264"/>
      <c r="AD72" s="264"/>
      <c r="AE72" s="264"/>
      <c r="AF72" s="264"/>
    </row>
    <row r="73" spans="1:33" s="52" customFormat="1" ht="24.75" customHeight="1">
      <c r="A73" s="413" t="s">
        <v>170</v>
      </c>
      <c r="B73" s="414"/>
      <c r="C73" s="414"/>
      <c r="D73" s="414"/>
      <c r="E73" s="414"/>
      <c r="F73" s="415"/>
      <c r="G73" s="267" t="s">
        <v>47</v>
      </c>
      <c r="H73" s="268"/>
      <c r="I73" s="269"/>
      <c r="J73" s="267" t="s">
        <v>48</v>
      </c>
      <c r="K73" s="268"/>
      <c r="L73" s="269"/>
      <c r="M73" s="429" t="s">
        <v>49</v>
      </c>
      <c r="N73" s="430"/>
      <c r="O73" s="431"/>
      <c r="P73" s="426" t="s">
        <v>50</v>
      </c>
      <c r="Q73" s="427"/>
      <c r="R73" s="428"/>
      <c r="S73" s="423" t="s">
        <v>51</v>
      </c>
      <c r="T73" s="424"/>
      <c r="U73" s="424"/>
      <c r="V73" s="424"/>
      <c r="W73" s="425"/>
      <c r="X73" s="263" t="s">
        <v>52</v>
      </c>
      <c r="Y73" s="263"/>
      <c r="Z73" s="263"/>
      <c r="AA73" s="263"/>
      <c r="AB73" s="263"/>
      <c r="AC73" s="263"/>
      <c r="AD73" s="263"/>
      <c r="AE73" s="263"/>
      <c r="AF73" s="263"/>
    </row>
    <row r="74" spans="1:33" s="52" customFormat="1" ht="20.100000000000001" customHeight="1">
      <c r="A74" s="141" t="s">
        <v>210</v>
      </c>
      <c r="B74" s="420" t="s">
        <v>208</v>
      </c>
      <c r="C74" s="421"/>
      <c r="D74" s="421"/>
      <c r="E74" s="421"/>
      <c r="F74" s="422"/>
      <c r="G74" s="265"/>
      <c r="H74" s="266"/>
      <c r="I74" s="270" t="s">
        <v>4</v>
      </c>
      <c r="J74" s="265"/>
      <c r="K74" s="266"/>
      <c r="L74" s="270" t="s">
        <v>5</v>
      </c>
      <c r="M74" s="265"/>
      <c r="N74" s="266"/>
      <c r="O74" s="270" t="s">
        <v>4</v>
      </c>
      <c r="P74" s="265"/>
      <c r="Q74" s="266"/>
      <c r="R74" s="270" t="s">
        <v>5</v>
      </c>
      <c r="S74" s="296"/>
      <c r="T74" s="296"/>
      <c r="U74" s="296"/>
      <c r="V74" s="296"/>
      <c r="W74" s="296"/>
      <c r="X74" s="295"/>
      <c r="Y74" s="295"/>
      <c r="Z74" s="295"/>
      <c r="AA74" s="295"/>
      <c r="AB74" s="295"/>
      <c r="AC74" s="295"/>
      <c r="AD74" s="295"/>
      <c r="AE74" s="295"/>
      <c r="AF74" s="295"/>
    </row>
    <row r="75" spans="1:33" s="52" customFormat="1" ht="20.100000000000001" customHeight="1">
      <c r="A75" s="141" t="s">
        <v>211</v>
      </c>
      <c r="B75" s="420"/>
      <c r="C75" s="421"/>
      <c r="D75" s="421"/>
      <c r="E75" s="421"/>
      <c r="F75" s="422"/>
      <c r="G75" s="265"/>
      <c r="H75" s="266"/>
      <c r="I75" s="270"/>
      <c r="J75" s="265"/>
      <c r="K75" s="266"/>
      <c r="L75" s="270"/>
      <c r="M75" s="265"/>
      <c r="N75" s="266"/>
      <c r="O75" s="270"/>
      <c r="P75" s="265"/>
      <c r="Q75" s="266"/>
      <c r="R75" s="270"/>
      <c r="S75" s="296"/>
      <c r="T75" s="296"/>
      <c r="U75" s="296"/>
      <c r="V75" s="296"/>
      <c r="W75" s="296"/>
      <c r="X75" s="295"/>
      <c r="Y75" s="295"/>
      <c r="Z75" s="295"/>
      <c r="AA75" s="295"/>
      <c r="AB75" s="295"/>
      <c r="AC75" s="295"/>
      <c r="AD75" s="295"/>
      <c r="AE75" s="295"/>
      <c r="AF75" s="295"/>
    </row>
    <row r="76" spans="1:33" s="52" customFormat="1" ht="20.100000000000001" customHeight="1">
      <c r="A76" s="141" t="s">
        <v>212</v>
      </c>
      <c r="B76" s="420"/>
      <c r="C76" s="421"/>
      <c r="D76" s="421"/>
      <c r="E76" s="421"/>
      <c r="F76" s="422"/>
      <c r="G76" s="265"/>
      <c r="H76" s="266"/>
      <c r="I76" s="270"/>
      <c r="J76" s="265"/>
      <c r="K76" s="266"/>
      <c r="L76" s="270"/>
      <c r="M76" s="265"/>
      <c r="N76" s="266"/>
      <c r="O76" s="270"/>
      <c r="P76" s="265"/>
      <c r="Q76" s="266"/>
      <c r="R76" s="270"/>
      <c r="S76" s="296"/>
      <c r="T76" s="296"/>
      <c r="U76" s="296"/>
      <c r="V76" s="296"/>
      <c r="W76" s="296"/>
      <c r="X76" s="295"/>
      <c r="Y76" s="295"/>
      <c r="Z76" s="295"/>
      <c r="AA76" s="295"/>
      <c r="AB76" s="295"/>
      <c r="AC76" s="295"/>
      <c r="AD76" s="295"/>
      <c r="AE76" s="295"/>
      <c r="AF76" s="295"/>
    </row>
    <row r="77" spans="1:33">
      <c r="E77" s="25"/>
      <c r="F77" s="25"/>
      <c r="N77" s="25"/>
      <c r="O77" s="25"/>
      <c r="P77" s="25"/>
      <c r="X77" s="25"/>
      <c r="Y77" s="25"/>
      <c r="Z77" s="25"/>
    </row>
    <row r="78" spans="1:33">
      <c r="E78" s="25"/>
      <c r="F78" s="25"/>
      <c r="N78" s="25"/>
      <c r="O78" s="25"/>
      <c r="P78" s="25"/>
      <c r="X78" s="25"/>
      <c r="Y78" s="25"/>
      <c r="Z78" s="25"/>
    </row>
    <row r="79" spans="1:33">
      <c r="A79" s="87" t="s">
        <v>58</v>
      </c>
    </row>
    <row r="80" spans="1:33" ht="14.25" customHeight="1">
      <c r="A80" s="244" t="s">
        <v>43</v>
      </c>
      <c r="B80" s="245"/>
      <c r="C80" s="245"/>
      <c r="D80" s="245"/>
      <c r="E80" s="245"/>
      <c r="F80" s="246"/>
      <c r="G80" s="191" t="s">
        <v>44</v>
      </c>
      <c r="H80" s="211"/>
      <c r="I80" s="211"/>
      <c r="J80" s="211"/>
      <c r="K80" s="211"/>
      <c r="L80" s="211"/>
      <c r="M80" s="211"/>
      <c r="N80" s="211"/>
      <c r="O80" s="211"/>
      <c r="P80" s="211"/>
      <c r="Q80" s="211"/>
      <c r="R80" s="211"/>
      <c r="S80" s="192"/>
      <c r="T80" s="247" t="s">
        <v>168</v>
      </c>
      <c r="U80" s="248"/>
      <c r="V80" s="248"/>
      <c r="W80" s="249"/>
      <c r="X80" s="244" t="s">
        <v>53</v>
      </c>
      <c r="Y80" s="245"/>
      <c r="Z80" s="245"/>
      <c r="AA80" s="246"/>
      <c r="AB80" s="250" t="s">
        <v>45</v>
      </c>
      <c r="AC80" s="251"/>
      <c r="AD80" s="251"/>
      <c r="AE80" s="251"/>
      <c r="AF80" s="251"/>
    </row>
    <row r="81" spans="1:32" ht="14.25" customHeight="1">
      <c r="A81" s="271" t="s">
        <v>262</v>
      </c>
      <c r="B81" s="272"/>
      <c r="C81" s="272"/>
      <c r="D81" s="272"/>
      <c r="E81" s="272"/>
      <c r="F81" s="273"/>
      <c r="G81" s="233">
        <v>2024</v>
      </c>
      <c r="H81" s="234"/>
      <c r="I81" s="234"/>
      <c r="J81" s="50" t="s">
        <v>4</v>
      </c>
      <c r="K81" s="130">
        <v>9</v>
      </c>
      <c r="L81" s="50" t="s">
        <v>21</v>
      </c>
      <c r="M81" s="50" t="s">
        <v>46</v>
      </c>
      <c r="N81" s="233">
        <v>2024</v>
      </c>
      <c r="O81" s="234"/>
      <c r="P81" s="234"/>
      <c r="Q81" s="50" t="s">
        <v>4</v>
      </c>
      <c r="R81" s="130">
        <v>12</v>
      </c>
      <c r="S81" s="51" t="s">
        <v>21</v>
      </c>
      <c r="T81" s="274">
        <v>7500</v>
      </c>
      <c r="U81" s="275"/>
      <c r="V81" s="275"/>
      <c r="W81" s="276"/>
      <c r="X81" s="277" t="s">
        <v>154</v>
      </c>
      <c r="Y81" s="278"/>
      <c r="Z81" s="278"/>
      <c r="AA81" s="279"/>
      <c r="AB81" s="280" t="s">
        <v>153</v>
      </c>
      <c r="AC81" s="281"/>
      <c r="AD81" s="281"/>
      <c r="AE81" s="281"/>
      <c r="AF81" s="282"/>
    </row>
    <row r="82" spans="1:32" ht="14.25" customHeight="1">
      <c r="A82" s="271" t="s">
        <v>263</v>
      </c>
      <c r="B82" s="272"/>
      <c r="C82" s="272"/>
      <c r="D82" s="272"/>
      <c r="E82" s="272"/>
      <c r="F82" s="273"/>
      <c r="G82" s="233">
        <v>2024</v>
      </c>
      <c r="H82" s="234"/>
      <c r="I82" s="234"/>
      <c r="J82" s="50" t="s">
        <v>4</v>
      </c>
      <c r="K82" s="131">
        <v>1</v>
      </c>
      <c r="L82" s="50" t="s">
        <v>21</v>
      </c>
      <c r="M82" s="50" t="s">
        <v>46</v>
      </c>
      <c r="N82" s="233">
        <v>2025</v>
      </c>
      <c r="O82" s="234"/>
      <c r="P82" s="234"/>
      <c r="Q82" s="50" t="s">
        <v>4</v>
      </c>
      <c r="R82" s="131">
        <v>4</v>
      </c>
      <c r="S82" s="51" t="s">
        <v>21</v>
      </c>
      <c r="T82" s="274">
        <v>7500</v>
      </c>
      <c r="U82" s="275"/>
      <c r="V82" s="275"/>
      <c r="W82" s="276"/>
      <c r="X82" s="277" t="s">
        <v>152</v>
      </c>
      <c r="Y82" s="278"/>
      <c r="Z82" s="278"/>
      <c r="AA82" s="279"/>
      <c r="AB82" s="280" t="s">
        <v>159</v>
      </c>
      <c r="AC82" s="281"/>
      <c r="AD82" s="281"/>
      <c r="AE82" s="281"/>
      <c r="AF82" s="282"/>
    </row>
    <row r="83" spans="1:32" ht="14.25" customHeight="1">
      <c r="A83" s="271" t="s">
        <v>264</v>
      </c>
      <c r="B83" s="272"/>
      <c r="C83" s="272"/>
      <c r="D83" s="272"/>
      <c r="E83" s="272"/>
      <c r="F83" s="273"/>
      <c r="G83" s="233">
        <v>2025</v>
      </c>
      <c r="H83" s="234"/>
      <c r="I83" s="234"/>
      <c r="J83" s="50" t="s">
        <v>4</v>
      </c>
      <c r="K83" s="131">
        <v>5</v>
      </c>
      <c r="L83" s="50" t="s">
        <v>21</v>
      </c>
      <c r="M83" s="50" t="s">
        <v>46</v>
      </c>
      <c r="N83" s="233">
        <v>2025</v>
      </c>
      <c r="O83" s="234"/>
      <c r="P83" s="234"/>
      <c r="Q83" s="50" t="s">
        <v>4</v>
      </c>
      <c r="R83" s="131">
        <v>8</v>
      </c>
      <c r="S83" s="51" t="s">
        <v>21</v>
      </c>
      <c r="T83" s="274">
        <v>0</v>
      </c>
      <c r="U83" s="275"/>
      <c r="V83" s="275"/>
      <c r="W83" s="276"/>
      <c r="X83" s="277" t="s">
        <v>152</v>
      </c>
      <c r="Y83" s="278"/>
      <c r="Z83" s="278"/>
      <c r="AA83" s="279"/>
      <c r="AB83" s="280" t="s">
        <v>180</v>
      </c>
      <c r="AC83" s="281"/>
      <c r="AD83" s="281"/>
      <c r="AE83" s="281"/>
      <c r="AF83" s="282"/>
    </row>
    <row r="84" spans="1:32" ht="14.25" customHeight="1">
      <c r="A84" s="271"/>
      <c r="B84" s="272"/>
      <c r="C84" s="272"/>
      <c r="D84" s="272"/>
      <c r="E84" s="272"/>
      <c r="F84" s="273"/>
      <c r="G84" s="233"/>
      <c r="H84" s="234"/>
      <c r="I84" s="234"/>
      <c r="J84" s="50" t="s">
        <v>4</v>
      </c>
      <c r="K84" s="131"/>
      <c r="L84" s="50" t="s">
        <v>21</v>
      </c>
      <c r="M84" s="50" t="s">
        <v>46</v>
      </c>
      <c r="N84" s="233"/>
      <c r="O84" s="234"/>
      <c r="P84" s="234"/>
      <c r="Q84" s="50" t="s">
        <v>4</v>
      </c>
      <c r="R84" s="131"/>
      <c r="S84" s="51" t="s">
        <v>21</v>
      </c>
      <c r="T84" s="274"/>
      <c r="U84" s="275"/>
      <c r="V84" s="275"/>
      <c r="W84" s="276"/>
      <c r="X84" s="277"/>
      <c r="Y84" s="278"/>
      <c r="Z84" s="278"/>
      <c r="AA84" s="279"/>
      <c r="AB84" s="280"/>
      <c r="AC84" s="281"/>
      <c r="AD84" s="281"/>
      <c r="AE84" s="281"/>
      <c r="AF84" s="282"/>
    </row>
    <row r="85" spans="1:32" ht="14.25" customHeight="1">
      <c r="A85" s="271"/>
      <c r="B85" s="272"/>
      <c r="C85" s="272"/>
      <c r="D85" s="272"/>
      <c r="E85" s="272"/>
      <c r="F85" s="273"/>
      <c r="G85" s="233"/>
      <c r="H85" s="234"/>
      <c r="I85" s="234"/>
      <c r="J85" s="50" t="s">
        <v>4</v>
      </c>
      <c r="K85" s="131"/>
      <c r="L85" s="50" t="s">
        <v>21</v>
      </c>
      <c r="M85" s="50" t="s">
        <v>46</v>
      </c>
      <c r="N85" s="233"/>
      <c r="O85" s="234"/>
      <c r="P85" s="234"/>
      <c r="Q85" s="50" t="s">
        <v>4</v>
      </c>
      <c r="R85" s="131"/>
      <c r="S85" s="51" t="s">
        <v>21</v>
      </c>
      <c r="T85" s="274"/>
      <c r="U85" s="275"/>
      <c r="V85" s="275"/>
      <c r="W85" s="276"/>
      <c r="X85" s="277"/>
      <c r="Y85" s="278"/>
      <c r="Z85" s="278"/>
      <c r="AA85" s="283"/>
      <c r="AB85" s="284"/>
      <c r="AC85" s="285"/>
      <c r="AD85" s="285"/>
      <c r="AE85" s="285"/>
      <c r="AF85" s="286"/>
    </row>
    <row r="86" spans="1:32" ht="14.25" customHeight="1">
      <c r="A86" s="297" t="s">
        <v>181</v>
      </c>
      <c r="B86" s="298"/>
      <c r="C86" s="298"/>
      <c r="D86" s="298"/>
      <c r="E86" s="298"/>
      <c r="F86" s="298"/>
      <c r="G86" s="298"/>
      <c r="H86" s="298"/>
      <c r="I86" s="298"/>
      <c r="J86" s="298"/>
      <c r="K86" s="298"/>
      <c r="L86" s="298"/>
      <c r="M86" s="298"/>
      <c r="N86" s="298"/>
      <c r="O86" s="298"/>
      <c r="P86" s="298"/>
      <c r="Q86" s="298"/>
      <c r="R86" s="298"/>
      <c r="S86" s="299"/>
      <c r="T86" s="300">
        <f>SUM(T81:W85)</f>
        <v>15000</v>
      </c>
      <c r="U86" s="300"/>
      <c r="V86" s="300"/>
      <c r="W86" s="300"/>
      <c r="X86" s="40"/>
      <c r="Y86" s="40"/>
      <c r="Z86" s="40"/>
      <c r="AA86" s="40"/>
      <c r="AB86" s="40"/>
      <c r="AC86" s="40"/>
      <c r="AD86" s="59"/>
      <c r="AE86" s="59"/>
      <c r="AF86" s="60"/>
    </row>
    <row r="87" spans="1:32" s="52" customFormat="1" ht="12.75" customHeight="1">
      <c r="A87" s="73"/>
      <c r="B87" s="73"/>
      <c r="C87" s="73"/>
      <c r="D87" s="73"/>
      <c r="E87" s="73"/>
      <c r="F87" s="73"/>
      <c r="G87" s="73"/>
      <c r="H87" s="73"/>
      <c r="I87" s="73"/>
      <c r="J87" s="73"/>
      <c r="K87" s="73"/>
      <c r="L87" s="73"/>
      <c r="M87" s="73"/>
      <c r="N87" s="73"/>
      <c r="O87" s="73"/>
      <c r="P87" s="73"/>
      <c r="Q87" s="73"/>
      <c r="R87" s="73"/>
      <c r="S87" s="73"/>
      <c r="T87" s="73"/>
      <c r="U87" s="73"/>
      <c r="V87" s="73"/>
      <c r="W87" s="73"/>
      <c r="X87" s="73"/>
      <c r="Y87" s="73"/>
      <c r="Z87" s="73"/>
      <c r="AA87" s="73"/>
      <c r="AB87" s="73"/>
      <c r="AC87" s="73"/>
      <c r="AD87" s="73"/>
      <c r="AE87" s="73"/>
      <c r="AF87" s="73"/>
    </row>
    <row r="88" spans="1:32" ht="14.25" customHeight="1">
      <c r="A88" s="88" t="s">
        <v>160</v>
      </c>
      <c r="B88" s="80"/>
      <c r="C88" s="80"/>
      <c r="D88" s="80"/>
      <c r="E88" s="81"/>
      <c r="F88" s="81"/>
      <c r="G88" s="80"/>
      <c r="H88" s="80"/>
      <c r="I88" s="82" t="s">
        <v>188</v>
      </c>
      <c r="J88" s="80"/>
      <c r="K88" s="80"/>
      <c r="L88" s="80"/>
      <c r="M88" s="80"/>
      <c r="N88" s="81"/>
      <c r="O88" s="81"/>
      <c r="P88" s="81"/>
      <c r="Q88" s="80"/>
      <c r="R88" s="80"/>
      <c r="S88" s="80"/>
      <c r="T88" s="80"/>
      <c r="U88" s="80"/>
      <c r="V88" s="80"/>
      <c r="W88" s="80"/>
      <c r="X88" s="81"/>
      <c r="Y88" s="81"/>
      <c r="Z88" s="81"/>
      <c r="AA88" s="80"/>
      <c r="AB88" s="80"/>
      <c r="AC88" s="80"/>
      <c r="AD88" s="80"/>
      <c r="AE88" s="80"/>
      <c r="AF88" s="80"/>
    </row>
    <row r="89" spans="1:32" s="4" customFormat="1" ht="14.25" customHeight="1" thickBot="1">
      <c r="A89" s="89" t="s">
        <v>42</v>
      </c>
      <c r="B89" s="90"/>
      <c r="C89" s="90"/>
      <c r="D89" s="233">
        <v>2024</v>
      </c>
      <c r="E89" s="234"/>
      <c r="F89" s="234"/>
      <c r="G89" s="77" t="s">
        <v>4</v>
      </c>
      <c r="H89" s="114">
        <v>9</v>
      </c>
      <c r="I89" s="77" t="s">
        <v>21</v>
      </c>
      <c r="J89" s="114">
        <v>1</v>
      </c>
      <c r="K89" s="79" t="s">
        <v>6</v>
      </c>
      <c r="L89" s="90"/>
      <c r="M89" s="90"/>
      <c r="N89" s="72"/>
      <c r="O89" s="72"/>
      <c r="P89" s="72"/>
      <c r="Q89" s="90"/>
      <c r="R89" s="90"/>
      <c r="S89" s="90"/>
      <c r="T89" s="90"/>
      <c r="U89" s="90"/>
      <c r="V89" s="90"/>
      <c r="W89" s="90"/>
      <c r="X89" s="72"/>
      <c r="Y89" s="72"/>
      <c r="Z89" s="72"/>
      <c r="AA89" s="90"/>
      <c r="AB89" s="90"/>
      <c r="AC89" s="90"/>
      <c r="AD89" s="90"/>
      <c r="AE89" s="90"/>
      <c r="AF89" s="91"/>
    </row>
    <row r="90" spans="1:32" s="4" customFormat="1" ht="14.25" customHeight="1" thickBot="1">
      <c r="A90" s="89" t="s">
        <v>184</v>
      </c>
      <c r="B90" s="90"/>
      <c r="C90" s="90"/>
      <c r="D90" s="90"/>
      <c r="E90" s="90"/>
      <c r="F90" s="90"/>
      <c r="G90" s="90"/>
      <c r="H90" s="90"/>
      <c r="I90" s="90"/>
      <c r="J90" s="90"/>
      <c r="K90" s="260" t="str">
        <f>E70</f>
        <v>￡</v>
      </c>
      <c r="L90" s="261"/>
      <c r="M90" s="287">
        <v>15000</v>
      </c>
      <c r="N90" s="288"/>
      <c r="O90" s="288"/>
      <c r="P90" s="288"/>
      <c r="Q90" s="288"/>
      <c r="R90" s="288"/>
      <c r="S90" s="289"/>
      <c r="T90" s="92"/>
      <c r="U90" s="93"/>
      <c r="V90" s="93"/>
      <c r="W90" s="93"/>
      <c r="X90" s="75"/>
      <c r="Y90" s="75"/>
      <c r="Z90" s="75"/>
      <c r="AA90" s="93"/>
      <c r="AB90" s="93"/>
      <c r="AC90" s="93"/>
      <c r="AD90" s="93"/>
      <c r="AE90" s="93"/>
      <c r="AF90" s="94"/>
    </row>
    <row r="91" spans="1:32" s="4" customFormat="1" ht="12.6" customHeight="1">
      <c r="E91" s="95"/>
      <c r="F91" s="95"/>
      <c r="N91" s="95"/>
      <c r="O91" s="95"/>
      <c r="P91" s="95"/>
      <c r="X91" s="95"/>
      <c r="Y91" s="95"/>
      <c r="Z91" s="95"/>
    </row>
    <row r="92" spans="1:32" s="4" customFormat="1" ht="14.25" customHeight="1">
      <c r="A92" s="87" t="s">
        <v>161</v>
      </c>
      <c r="E92" s="95"/>
      <c r="F92" s="95"/>
      <c r="I92" s="96" t="s">
        <v>189</v>
      </c>
      <c r="N92" s="95"/>
      <c r="O92" s="95"/>
      <c r="P92" s="95"/>
      <c r="X92" s="95"/>
      <c r="Y92" s="95"/>
      <c r="Z92" s="95"/>
    </row>
    <row r="93" spans="1:32" s="4" customFormat="1" ht="14.25" customHeight="1" thickBot="1">
      <c r="A93" s="89" t="s">
        <v>42</v>
      </c>
      <c r="B93" s="90"/>
      <c r="C93" s="90"/>
      <c r="D93" s="233"/>
      <c r="E93" s="234"/>
      <c r="F93" s="234"/>
      <c r="G93" s="50" t="s">
        <v>4</v>
      </c>
      <c r="H93" s="86"/>
      <c r="I93" s="50" t="s">
        <v>21</v>
      </c>
      <c r="J93" s="86"/>
      <c r="K93" s="51" t="s">
        <v>6</v>
      </c>
      <c r="L93" s="97"/>
      <c r="M93" s="98"/>
      <c r="N93" s="74"/>
      <c r="O93" s="74"/>
      <c r="P93" s="74"/>
      <c r="Q93" s="98"/>
      <c r="R93" s="98"/>
      <c r="S93" s="98"/>
      <c r="T93" s="98"/>
      <c r="U93" s="98"/>
      <c r="V93" s="98"/>
      <c r="W93" s="98"/>
      <c r="X93" s="74"/>
      <c r="Y93" s="74"/>
      <c r="Z93" s="74"/>
      <c r="AA93" s="98"/>
      <c r="AB93" s="98"/>
      <c r="AC93" s="98"/>
      <c r="AD93" s="98"/>
      <c r="AE93" s="98"/>
      <c r="AF93" s="99"/>
    </row>
    <row r="94" spans="1:32" s="4" customFormat="1" ht="14.25" customHeight="1" thickBot="1">
      <c r="A94" s="89" t="s">
        <v>184</v>
      </c>
      <c r="B94" s="90"/>
      <c r="C94" s="90"/>
      <c r="D94" s="90"/>
      <c r="E94" s="90"/>
      <c r="F94" s="90"/>
      <c r="G94" s="90"/>
      <c r="H94" s="90"/>
      <c r="I94" s="90"/>
      <c r="J94" s="90"/>
      <c r="K94" s="290" t="str">
        <f>E70</f>
        <v>￡</v>
      </c>
      <c r="L94" s="291"/>
      <c r="M94" s="287"/>
      <c r="N94" s="288"/>
      <c r="O94" s="288"/>
      <c r="P94" s="288"/>
      <c r="Q94" s="288"/>
      <c r="R94" s="288"/>
      <c r="S94" s="292"/>
      <c r="T94" s="293"/>
      <c r="U94" s="294"/>
      <c r="V94" s="294"/>
      <c r="W94" s="90"/>
      <c r="X94" s="72"/>
      <c r="Y94" s="72"/>
      <c r="Z94" s="72"/>
      <c r="AA94" s="90"/>
      <c r="AB94" s="90"/>
      <c r="AC94" s="90"/>
      <c r="AD94" s="90"/>
      <c r="AE94" s="90"/>
      <c r="AF94" s="91"/>
    </row>
    <row r="95" spans="1:32" s="4" customFormat="1" ht="14.25" customHeight="1" thickBot="1">
      <c r="A95" s="89" t="s">
        <v>162</v>
      </c>
      <c r="B95" s="90"/>
      <c r="C95" s="90"/>
      <c r="D95" s="90"/>
      <c r="E95" s="90"/>
      <c r="F95" s="90"/>
      <c r="G95" s="90"/>
      <c r="H95" s="90"/>
      <c r="I95" s="90"/>
      <c r="J95" s="90"/>
      <c r="K95" s="260" t="str">
        <f>E70</f>
        <v>￡</v>
      </c>
      <c r="L95" s="261"/>
      <c r="M95" s="303" t="str">
        <f>IF(M90="","",IF(M94="","",M94-M90))</f>
        <v/>
      </c>
      <c r="N95" s="304"/>
      <c r="O95" s="304"/>
      <c r="P95" s="304"/>
      <c r="Q95" s="304"/>
      <c r="R95" s="304"/>
      <c r="S95" s="305"/>
      <c r="T95" s="306" t="str">
        <f>IF(M94="","",IF(AND(M90="",M94&lt;&gt;""),"確定",IF(M90&gt;M94,"減額",(IF(M90&lt;M94,"増額","確定")))))</f>
        <v/>
      </c>
      <c r="U95" s="307"/>
      <c r="V95" s="308"/>
      <c r="W95" s="100"/>
      <c r="X95" s="101"/>
      <c r="Y95" s="101"/>
      <c r="Z95" s="90"/>
      <c r="AA95" s="90"/>
      <c r="AB95" s="90"/>
      <c r="AC95" s="90"/>
      <c r="AD95" s="90"/>
      <c r="AE95" s="90"/>
      <c r="AF95" s="91"/>
    </row>
    <row r="96" spans="1:32" s="4" customFormat="1" ht="14.25" customHeight="1">
      <c r="A96" s="309" t="s">
        <v>182</v>
      </c>
      <c r="B96" s="310"/>
      <c r="C96" s="310"/>
      <c r="D96" s="310"/>
      <c r="E96" s="310"/>
      <c r="F96" s="310"/>
      <c r="G96" s="310"/>
      <c r="H96" s="310"/>
      <c r="I96" s="310"/>
      <c r="J96" s="310"/>
      <c r="K96" s="310"/>
      <c r="L96" s="310"/>
      <c r="M96" s="310"/>
      <c r="N96" s="310"/>
      <c r="O96" s="310"/>
      <c r="P96" s="310"/>
      <c r="Q96" s="310"/>
      <c r="R96" s="310"/>
      <c r="S96" s="310"/>
      <c r="T96" s="310"/>
      <c r="U96" s="310"/>
      <c r="V96" s="310"/>
      <c r="W96" s="311"/>
      <c r="X96" s="311"/>
      <c r="Y96" s="311"/>
      <c r="Z96" s="311"/>
      <c r="AA96" s="311"/>
      <c r="AB96" s="311"/>
      <c r="AC96" s="311"/>
      <c r="AD96" s="311"/>
      <c r="AE96" s="311"/>
      <c r="AF96" s="312"/>
    </row>
    <row r="97" spans="1:33" s="4" customFormat="1" ht="15" customHeight="1">
      <c r="A97" s="327"/>
      <c r="B97" s="394"/>
      <c r="C97" s="394"/>
      <c r="D97" s="394"/>
      <c r="E97" s="394"/>
      <c r="F97" s="394"/>
      <c r="G97" s="394"/>
      <c r="H97" s="394"/>
      <c r="I97" s="394"/>
      <c r="J97" s="394"/>
      <c r="K97" s="394"/>
      <c r="L97" s="394"/>
      <c r="M97" s="394"/>
      <c r="N97" s="394"/>
      <c r="O97" s="394"/>
      <c r="P97" s="394"/>
      <c r="Q97" s="394"/>
      <c r="R97" s="394"/>
      <c r="S97" s="394"/>
      <c r="T97" s="394"/>
      <c r="U97" s="394"/>
      <c r="V97" s="394"/>
      <c r="W97" s="394"/>
      <c r="X97" s="394"/>
      <c r="Y97" s="394"/>
      <c r="Z97" s="394"/>
      <c r="AA97" s="394"/>
      <c r="AB97" s="394"/>
      <c r="AC97" s="394"/>
      <c r="AD97" s="394"/>
      <c r="AE97" s="394"/>
      <c r="AF97" s="395"/>
    </row>
    <row r="98" spans="1:33" s="4" customFormat="1" ht="15" customHeight="1">
      <c r="A98" s="330"/>
      <c r="B98" s="396"/>
      <c r="C98" s="396"/>
      <c r="D98" s="396"/>
      <c r="E98" s="396"/>
      <c r="F98" s="396"/>
      <c r="G98" s="396"/>
      <c r="H98" s="396"/>
      <c r="I98" s="396"/>
      <c r="J98" s="396"/>
      <c r="K98" s="396"/>
      <c r="L98" s="396"/>
      <c r="M98" s="396"/>
      <c r="N98" s="396"/>
      <c r="O98" s="396"/>
      <c r="P98" s="396"/>
      <c r="Q98" s="396"/>
      <c r="R98" s="396"/>
      <c r="S98" s="396"/>
      <c r="T98" s="396"/>
      <c r="U98" s="396"/>
      <c r="V98" s="396"/>
      <c r="W98" s="396"/>
      <c r="X98" s="396"/>
      <c r="Y98" s="396"/>
      <c r="Z98" s="396"/>
      <c r="AA98" s="396"/>
      <c r="AB98" s="396"/>
      <c r="AC98" s="396"/>
      <c r="AD98" s="396"/>
      <c r="AE98" s="396"/>
      <c r="AF98" s="397"/>
    </row>
    <row r="99" spans="1:33" s="4" customFormat="1">
      <c r="A99" s="132"/>
      <c r="B99" s="132"/>
      <c r="C99" s="132"/>
      <c r="D99" s="132"/>
      <c r="E99" s="132"/>
      <c r="F99" s="132"/>
      <c r="G99" s="132"/>
      <c r="H99" s="132"/>
      <c r="I99" s="132"/>
      <c r="J99" s="132"/>
      <c r="K99" s="132"/>
      <c r="L99" s="132"/>
      <c r="M99" s="132"/>
      <c r="N99" s="132"/>
      <c r="O99" s="132"/>
      <c r="P99" s="132"/>
      <c r="Q99" s="132"/>
      <c r="R99" s="132"/>
      <c r="S99" s="132"/>
      <c r="T99" s="132"/>
      <c r="U99" s="132"/>
      <c r="V99" s="132"/>
      <c r="W99" s="132"/>
      <c r="X99" s="132"/>
      <c r="Y99" s="132"/>
      <c r="Z99" s="132"/>
      <c r="AA99" s="132"/>
      <c r="AB99" s="132"/>
      <c r="AC99" s="132"/>
      <c r="AD99" s="132"/>
      <c r="AE99" s="132"/>
      <c r="AF99" s="132"/>
    </row>
    <row r="100" spans="1:33" s="4" customFormat="1" ht="14.25" customHeight="1">
      <c r="A100" s="88" t="s">
        <v>163</v>
      </c>
      <c r="B100" s="102"/>
      <c r="C100" s="102"/>
      <c r="D100" s="102"/>
      <c r="E100" s="103"/>
      <c r="F100" s="103"/>
      <c r="G100" s="102"/>
      <c r="H100" s="102"/>
      <c r="I100" s="102"/>
      <c r="J100" s="102"/>
      <c r="K100" s="102"/>
      <c r="L100" s="102"/>
      <c r="M100" s="102"/>
      <c r="N100" s="103"/>
      <c r="O100" s="103"/>
      <c r="P100" s="103"/>
      <c r="Q100" s="102"/>
      <c r="R100" s="102"/>
      <c r="S100" s="102"/>
      <c r="T100" s="102"/>
      <c r="U100" s="102"/>
      <c r="V100" s="102"/>
      <c r="W100" s="102"/>
      <c r="X100" s="103"/>
      <c r="Y100" s="103"/>
      <c r="Z100" s="103"/>
      <c r="AA100" s="102"/>
      <c r="AB100" s="102"/>
      <c r="AC100" s="102"/>
      <c r="AD100" s="102"/>
      <c r="AE100" s="102"/>
      <c r="AF100" s="102"/>
    </row>
    <row r="101" spans="1:33" s="4" customFormat="1" ht="14.25" customHeight="1">
      <c r="A101" s="89" t="s">
        <v>42</v>
      </c>
      <c r="B101" s="90"/>
      <c r="C101" s="90"/>
      <c r="D101" s="233"/>
      <c r="E101" s="234"/>
      <c r="F101" s="234"/>
      <c r="G101" s="83" t="s">
        <v>4</v>
      </c>
      <c r="H101" s="113"/>
      <c r="I101" s="83" t="s">
        <v>21</v>
      </c>
      <c r="J101" s="113"/>
      <c r="K101" s="85" t="s">
        <v>6</v>
      </c>
      <c r="L101" s="90"/>
      <c r="M101" s="90"/>
      <c r="N101" s="72"/>
      <c r="O101" s="72"/>
      <c r="P101" s="72"/>
      <c r="Q101" s="90"/>
      <c r="R101" s="90"/>
      <c r="S101" s="90"/>
      <c r="T101" s="90"/>
      <c r="U101" s="90"/>
      <c r="V101" s="90"/>
      <c r="W101" s="90"/>
      <c r="X101" s="72"/>
      <c r="Y101" s="72"/>
      <c r="Z101" s="72"/>
      <c r="AA101" s="90"/>
      <c r="AB101" s="90"/>
      <c r="AC101" s="90"/>
      <c r="AD101" s="90"/>
      <c r="AE101" s="90"/>
      <c r="AF101" s="91"/>
    </row>
    <row r="102" spans="1:33" s="4" customFormat="1" ht="14.25" customHeight="1" thickBot="1">
      <c r="A102" s="411" t="s">
        <v>165</v>
      </c>
      <c r="B102" s="411"/>
      <c r="C102" s="411"/>
      <c r="D102" s="411"/>
      <c r="E102" s="411"/>
      <c r="F102" s="411"/>
      <c r="G102" s="411"/>
      <c r="H102" s="411"/>
      <c r="I102" s="411"/>
      <c r="J102" s="133"/>
      <c r="K102" s="411" t="s">
        <v>166</v>
      </c>
      <c r="L102" s="411"/>
      <c r="M102" s="412"/>
      <c r="N102" s="412"/>
      <c r="O102" s="412" t="s">
        <v>190</v>
      </c>
      <c r="P102" s="412"/>
      <c r="Q102" s="412"/>
      <c r="R102" s="412"/>
      <c r="S102" s="412"/>
      <c r="T102" s="233"/>
      <c r="U102" s="234"/>
      <c r="V102" s="234"/>
      <c r="W102" s="47" t="s">
        <v>4</v>
      </c>
      <c r="X102" s="134"/>
      <c r="Y102" s="47" t="s">
        <v>21</v>
      </c>
      <c r="Z102" s="134"/>
      <c r="AA102" s="47" t="s">
        <v>6</v>
      </c>
      <c r="AB102" s="90"/>
      <c r="AC102" s="90"/>
      <c r="AD102" s="90"/>
      <c r="AE102" s="90"/>
      <c r="AF102" s="91"/>
    </row>
    <row r="103" spans="1:33" s="4" customFormat="1" ht="14.25" customHeight="1" thickBot="1">
      <c r="A103" s="89" t="s">
        <v>184</v>
      </c>
      <c r="B103" s="90"/>
      <c r="C103" s="90"/>
      <c r="D103" s="90"/>
      <c r="E103" s="90"/>
      <c r="F103" s="90"/>
      <c r="G103" s="90"/>
      <c r="H103" s="90"/>
      <c r="I103" s="90"/>
      <c r="J103" s="90"/>
      <c r="K103" s="301" t="str">
        <f>E70</f>
        <v>￡</v>
      </c>
      <c r="L103" s="302"/>
      <c r="M103" s="287"/>
      <c r="N103" s="288"/>
      <c r="O103" s="288"/>
      <c r="P103" s="288"/>
      <c r="Q103" s="288"/>
      <c r="R103" s="288"/>
      <c r="S103" s="289"/>
      <c r="T103" s="293"/>
      <c r="U103" s="294"/>
      <c r="V103" s="294"/>
      <c r="W103" s="90"/>
      <c r="X103" s="72"/>
      <c r="Y103" s="72"/>
      <c r="Z103" s="101"/>
      <c r="AA103" s="90"/>
      <c r="AB103" s="90"/>
      <c r="AC103" s="90"/>
      <c r="AD103" s="90"/>
      <c r="AE103" s="90"/>
      <c r="AF103" s="91"/>
    </row>
    <row r="104" spans="1:33" s="4" customFormat="1" ht="14.25" customHeight="1" thickBot="1">
      <c r="A104" s="89" t="s">
        <v>164</v>
      </c>
      <c r="B104" s="90"/>
      <c r="C104" s="90"/>
      <c r="D104" s="90"/>
      <c r="E104" s="90"/>
      <c r="F104" s="90"/>
      <c r="G104" s="90"/>
      <c r="H104" s="90"/>
      <c r="I104" s="90"/>
      <c r="J104" s="90"/>
      <c r="K104" s="260" t="str">
        <f>E70</f>
        <v>￡</v>
      </c>
      <c r="L104" s="261"/>
      <c r="M104" s="303" t="str">
        <f>IF(M103="","",M103-M94)</f>
        <v/>
      </c>
      <c r="N104" s="304"/>
      <c r="O104" s="304"/>
      <c r="P104" s="304"/>
      <c r="Q104" s="304"/>
      <c r="R104" s="304"/>
      <c r="S104" s="305"/>
      <c r="T104" s="306" t="str">
        <f>IF(M103="","",IF(M94&gt;M103,"減額",(IF(M94&lt;M103,"増額",""))))</f>
        <v/>
      </c>
      <c r="U104" s="307"/>
      <c r="V104" s="308"/>
      <c r="W104" s="100"/>
      <c r="X104" s="101"/>
      <c r="Y104" s="101"/>
      <c r="Z104" s="90"/>
      <c r="AA104" s="90"/>
      <c r="AB104" s="90"/>
      <c r="AC104" s="90"/>
      <c r="AD104" s="90"/>
      <c r="AE104" s="90"/>
      <c r="AF104" s="91"/>
    </row>
    <row r="105" spans="1:33" s="4" customFormat="1" ht="14.25" customHeight="1">
      <c r="A105" s="324" t="s">
        <v>183</v>
      </c>
      <c r="B105" s="325"/>
      <c r="C105" s="325"/>
      <c r="D105" s="325"/>
      <c r="E105" s="325"/>
      <c r="F105" s="325"/>
      <c r="G105" s="325"/>
      <c r="H105" s="325"/>
      <c r="I105" s="325"/>
      <c r="J105" s="325"/>
      <c r="K105" s="325"/>
      <c r="L105" s="325"/>
      <c r="M105" s="325"/>
      <c r="N105" s="325"/>
      <c r="O105" s="325"/>
      <c r="P105" s="325"/>
      <c r="Q105" s="325"/>
      <c r="R105" s="325"/>
      <c r="S105" s="325"/>
      <c r="T105" s="325"/>
      <c r="U105" s="325"/>
      <c r="V105" s="325"/>
      <c r="W105" s="325"/>
      <c r="X105" s="325"/>
      <c r="Y105" s="325"/>
      <c r="Z105" s="325"/>
      <c r="AA105" s="325"/>
      <c r="AB105" s="325"/>
      <c r="AC105" s="325"/>
      <c r="AD105" s="325"/>
      <c r="AE105" s="325"/>
      <c r="AF105" s="326"/>
    </row>
    <row r="106" spans="1:33" ht="15" customHeight="1">
      <c r="A106" s="327"/>
      <c r="B106" s="328"/>
      <c r="C106" s="328"/>
      <c r="D106" s="328"/>
      <c r="E106" s="328"/>
      <c r="F106" s="328"/>
      <c r="G106" s="328"/>
      <c r="H106" s="328"/>
      <c r="I106" s="328"/>
      <c r="J106" s="328"/>
      <c r="K106" s="328"/>
      <c r="L106" s="328"/>
      <c r="M106" s="328"/>
      <c r="N106" s="328"/>
      <c r="O106" s="328"/>
      <c r="P106" s="328"/>
      <c r="Q106" s="328"/>
      <c r="R106" s="328"/>
      <c r="S106" s="328"/>
      <c r="T106" s="328"/>
      <c r="U106" s="328"/>
      <c r="V106" s="328"/>
      <c r="W106" s="328"/>
      <c r="X106" s="328"/>
      <c r="Y106" s="328"/>
      <c r="Z106" s="328"/>
      <c r="AA106" s="328"/>
      <c r="AB106" s="328"/>
      <c r="AC106" s="328"/>
      <c r="AD106" s="328"/>
      <c r="AE106" s="328"/>
      <c r="AF106" s="329"/>
    </row>
    <row r="107" spans="1:33" ht="15" customHeight="1">
      <c r="A107" s="330"/>
      <c r="B107" s="331"/>
      <c r="C107" s="331"/>
      <c r="D107" s="331"/>
      <c r="E107" s="331"/>
      <c r="F107" s="331"/>
      <c r="G107" s="331"/>
      <c r="H107" s="331"/>
      <c r="I107" s="331"/>
      <c r="J107" s="331"/>
      <c r="K107" s="331"/>
      <c r="L107" s="331"/>
      <c r="M107" s="331"/>
      <c r="N107" s="331"/>
      <c r="O107" s="331"/>
      <c r="P107" s="331"/>
      <c r="Q107" s="331"/>
      <c r="R107" s="331"/>
      <c r="S107" s="331"/>
      <c r="T107" s="331"/>
      <c r="U107" s="331"/>
      <c r="V107" s="331"/>
      <c r="W107" s="331"/>
      <c r="X107" s="331"/>
      <c r="Y107" s="331"/>
      <c r="Z107" s="331"/>
      <c r="AA107" s="331"/>
      <c r="AB107" s="331"/>
      <c r="AC107" s="331"/>
      <c r="AD107" s="331"/>
      <c r="AE107" s="331"/>
      <c r="AF107" s="332"/>
    </row>
    <row r="108" spans="1:33" s="36" customFormat="1" ht="15.75" customHeight="1">
      <c r="A108" s="35"/>
      <c r="M108" s="37"/>
      <c r="N108" s="37"/>
      <c r="O108" s="37"/>
      <c r="P108" s="37"/>
      <c r="Q108" s="37"/>
      <c r="R108" s="37"/>
      <c r="S108" s="37"/>
      <c r="U108" s="38"/>
      <c r="AA108" s="39"/>
      <c r="AB108" s="39"/>
      <c r="AC108" s="39"/>
      <c r="AD108" s="39"/>
      <c r="AE108" s="39"/>
      <c r="AF108" s="39"/>
    </row>
    <row r="109" spans="1:33" s="87" customFormat="1" ht="23.25" customHeight="1" thickBot="1">
      <c r="A109" s="115" t="s">
        <v>246</v>
      </c>
      <c r="B109" s="116"/>
      <c r="C109" s="116"/>
      <c r="D109" s="116"/>
      <c r="E109" s="116"/>
      <c r="F109" s="116"/>
      <c r="G109" s="116"/>
      <c r="H109" s="116"/>
      <c r="I109" s="116"/>
      <c r="J109" s="116"/>
      <c r="K109" s="116"/>
      <c r="L109" s="116"/>
      <c r="M109" s="116"/>
      <c r="N109" s="116"/>
      <c r="O109" s="116"/>
      <c r="P109" s="116"/>
      <c r="Q109" s="116"/>
      <c r="R109" s="116"/>
      <c r="S109" s="116"/>
      <c r="T109" s="116"/>
      <c r="U109" s="116"/>
      <c r="V109" s="116"/>
      <c r="W109" s="116"/>
      <c r="X109" s="116"/>
      <c r="Y109" s="116"/>
      <c r="Z109" s="116"/>
      <c r="AA109" s="116"/>
      <c r="AB109" s="116"/>
      <c r="AC109" s="116"/>
      <c r="AD109" s="116"/>
      <c r="AE109" s="116"/>
      <c r="AF109" s="117"/>
    </row>
    <row r="110" spans="1:33" s="4" customFormat="1" ht="14.25" customHeight="1" thickBot="1">
      <c r="A110" s="336" t="s">
        <v>59</v>
      </c>
      <c r="B110" s="337"/>
      <c r="C110" s="337"/>
      <c r="D110" s="337"/>
      <c r="E110" s="337"/>
      <c r="F110" s="337"/>
      <c r="G110" s="337"/>
      <c r="H110" s="337"/>
      <c r="I110" s="337"/>
      <c r="J110" s="90" t="s">
        <v>55</v>
      </c>
      <c r="K110" s="260" t="str">
        <f>E70</f>
        <v>￡</v>
      </c>
      <c r="L110" s="261"/>
      <c r="M110" s="333">
        <f>IF(M103&lt;&gt;"",M103,IF(M94&lt;&gt;"",M94,M90))</f>
        <v>15000</v>
      </c>
      <c r="N110" s="334"/>
      <c r="O110" s="334"/>
      <c r="P110" s="334"/>
      <c r="Q110" s="334"/>
      <c r="R110" s="334"/>
      <c r="S110" s="335"/>
      <c r="T110" s="31" t="str">
        <f>IF(M103&lt;&gt;"","３－③授業料確定後の金額変更",IF(M94&lt;&gt;"","３－②授業料確定申請","３－①授業料概算申請"))</f>
        <v>３－①授業料概算申請</v>
      </c>
      <c r="U110" s="31"/>
      <c r="V110" s="104"/>
      <c r="W110" s="104"/>
      <c r="X110" s="104"/>
      <c r="Y110" s="104"/>
      <c r="Z110" s="31"/>
      <c r="AA110" s="31"/>
      <c r="AB110" s="31"/>
      <c r="AC110" s="31"/>
      <c r="AD110" s="31"/>
      <c r="AE110" s="31"/>
      <c r="AF110" s="118"/>
      <c r="AG110" s="135"/>
    </row>
    <row r="111" spans="1:33" s="4" customFormat="1" ht="14.25" customHeight="1">
      <c r="A111" s="250" t="s">
        <v>218</v>
      </c>
      <c r="B111" s="251"/>
      <c r="C111" s="251"/>
      <c r="D111" s="251"/>
      <c r="E111" s="251"/>
      <c r="F111" s="251"/>
      <c r="G111" s="251"/>
      <c r="H111" s="251"/>
      <c r="I111" s="251"/>
      <c r="J111" s="90" t="s">
        <v>56</v>
      </c>
      <c r="K111" s="260" t="str">
        <f>E70</f>
        <v>￡</v>
      </c>
      <c r="L111" s="261"/>
      <c r="M111" s="313">
        <f>ROUND(M110/O66*O67,2)</f>
        <v>8750</v>
      </c>
      <c r="N111" s="314"/>
      <c r="O111" s="314"/>
      <c r="P111" s="314"/>
      <c r="Q111" s="314"/>
      <c r="R111" s="314"/>
      <c r="S111" s="315"/>
      <c r="T111" s="31" t="str">
        <f>"=Ａ/"&amp;O66&amp;"か月（総月数）*"&amp;O67&amp;"か月（2024年度月数）"</f>
        <v>=Ａ/12か月（総月数）*7か月（2024年度月数）</v>
      </c>
      <c r="U111" s="31"/>
      <c r="V111" s="104"/>
      <c r="W111" s="104"/>
      <c r="X111" s="104"/>
      <c r="Y111" s="104"/>
      <c r="Z111" s="31"/>
      <c r="AA111" s="31"/>
      <c r="AB111" s="31"/>
      <c r="AC111" s="31"/>
      <c r="AD111" s="31"/>
      <c r="AE111" s="31"/>
      <c r="AF111" s="118"/>
      <c r="AG111" s="135"/>
    </row>
    <row r="112" spans="1:33" s="4" customFormat="1" ht="14.25" customHeight="1">
      <c r="A112" s="250" t="s">
        <v>247</v>
      </c>
      <c r="B112" s="251"/>
      <c r="C112" s="251"/>
      <c r="D112" s="251"/>
      <c r="E112" s="251"/>
      <c r="F112" s="251"/>
      <c r="G112" s="251"/>
      <c r="H112" s="251"/>
      <c r="I112" s="251"/>
      <c r="J112" s="90" t="s">
        <v>57</v>
      </c>
      <c r="K112" s="260" t="str">
        <f>E70</f>
        <v>￡</v>
      </c>
      <c r="L112" s="261"/>
      <c r="M112" s="313">
        <f>ROUND(M110/O66*O68,2)</f>
        <v>6250</v>
      </c>
      <c r="N112" s="314"/>
      <c r="O112" s="314"/>
      <c r="P112" s="314"/>
      <c r="Q112" s="314"/>
      <c r="R112" s="314"/>
      <c r="S112" s="315"/>
      <c r="T112" s="31" t="str">
        <f>"=Ａ/"&amp;O66&amp;"か月*"&amp;O68&amp;"か月（2025年度月数）※2025年度支給分"</f>
        <v>=Ａ/12か月*5か月（2025年度月数）※2025年度支給分</v>
      </c>
      <c r="U112" s="104"/>
      <c r="V112" s="104"/>
      <c r="W112" s="104"/>
      <c r="X112" s="104"/>
      <c r="Y112" s="104"/>
      <c r="Z112" s="105"/>
      <c r="AA112" s="106"/>
      <c r="AB112" s="106"/>
      <c r="AC112" s="106"/>
      <c r="AD112" s="106"/>
      <c r="AE112" s="106"/>
      <c r="AF112" s="119"/>
      <c r="AG112" s="135"/>
    </row>
    <row r="113" spans="1:32" s="4" customFormat="1" ht="14.25" customHeight="1">
      <c r="A113" s="250" t="s">
        <v>248</v>
      </c>
      <c r="B113" s="251"/>
      <c r="C113" s="251"/>
      <c r="D113" s="251"/>
      <c r="E113" s="251"/>
      <c r="F113" s="251"/>
      <c r="G113" s="251"/>
      <c r="H113" s="251"/>
      <c r="I113" s="251"/>
      <c r="J113" s="251"/>
      <c r="K113" s="90"/>
      <c r="L113" s="90"/>
      <c r="M113" s="316">
        <f>ROUNDDOWN(M111*S70,0)</f>
        <v>1505000</v>
      </c>
      <c r="N113" s="317"/>
      <c r="O113" s="317"/>
      <c r="P113" s="317"/>
      <c r="Q113" s="317"/>
      <c r="R113" s="317"/>
      <c r="S113" s="318"/>
      <c r="T113" s="107" t="s">
        <v>17</v>
      </c>
      <c r="U113" s="31" t="str">
        <f>"=B*"&amp;S70&amp;"円（2024年度円換算率）"</f>
        <v>=B*172円（2024年度円換算率）</v>
      </c>
      <c r="V113" s="107"/>
      <c r="W113" s="107"/>
      <c r="X113" s="108"/>
      <c r="Y113" s="108"/>
      <c r="Z113" s="108"/>
      <c r="AA113" s="106"/>
      <c r="AB113" s="106"/>
      <c r="AC113" s="106"/>
      <c r="AD113" s="106"/>
      <c r="AE113" s="106"/>
      <c r="AF113" s="119"/>
    </row>
    <row r="114" spans="1:32" s="4" customFormat="1" ht="14.25" customHeight="1" thickBot="1">
      <c r="A114" s="338" t="s">
        <v>249</v>
      </c>
      <c r="B114" s="339"/>
      <c r="C114" s="339"/>
      <c r="D114" s="339"/>
      <c r="E114" s="339"/>
      <c r="F114" s="339"/>
      <c r="G114" s="339"/>
      <c r="H114" s="339"/>
      <c r="I114" s="339"/>
      <c r="J114" s="339"/>
      <c r="K114" s="90"/>
      <c r="L114" s="90"/>
      <c r="M114" s="343">
        <f>ROUNDDOWN(M112*AC70,0)</f>
        <v>0</v>
      </c>
      <c r="N114" s="344"/>
      <c r="O114" s="344"/>
      <c r="P114" s="344"/>
      <c r="Q114" s="344"/>
      <c r="R114" s="344"/>
      <c r="S114" s="345"/>
      <c r="T114" s="107" t="s">
        <v>17</v>
      </c>
      <c r="U114" s="31" t="str">
        <f>"=C*"&amp;AC70&amp;"円（2025年度円換算率）※2025年度支給分"</f>
        <v>=C*円（2025年度円換算率）※2025年度支給分</v>
      </c>
      <c r="V114" s="107"/>
      <c r="W114" s="107"/>
      <c r="X114" s="108"/>
      <c r="Y114" s="108"/>
      <c r="Z114" s="108"/>
      <c r="AA114" s="136"/>
      <c r="AB114" s="136"/>
      <c r="AC114" s="136"/>
      <c r="AD114" s="136"/>
      <c r="AE114" s="136"/>
      <c r="AF114" s="137"/>
    </row>
    <row r="115" spans="1:32" s="4" customFormat="1" ht="27" customHeight="1" thickTop="1" thickBot="1">
      <c r="A115" s="340" t="s">
        <v>250</v>
      </c>
      <c r="B115" s="341"/>
      <c r="C115" s="341"/>
      <c r="D115" s="341"/>
      <c r="E115" s="341"/>
      <c r="F115" s="341"/>
      <c r="G115" s="341"/>
      <c r="H115" s="341"/>
      <c r="I115" s="341"/>
      <c r="J115" s="341"/>
      <c r="K115" s="341"/>
      <c r="L115" s="342"/>
      <c r="M115" s="319">
        <f ca="1">IF(AB44=0,IF(AB49=M113,M113,IF(M113-AB49&lt;=AB52,M113,AB51)),IF(AB49=M113,M113,IF(M113-AB49&lt;=AB52,M113,AB51-AB44)))</f>
        <v>1505000</v>
      </c>
      <c r="N115" s="320"/>
      <c r="O115" s="320"/>
      <c r="P115" s="320"/>
      <c r="Q115" s="320"/>
      <c r="R115" s="320"/>
      <c r="S115" s="321"/>
      <c r="T115" s="112" t="s">
        <v>17</v>
      </c>
      <c r="U115" s="30"/>
      <c r="V115" s="30"/>
      <c r="W115" s="322" t="str">
        <f ca="1">IF(AB44+M113&lt;=3000000,"","年度支給上限額調整済")</f>
        <v/>
      </c>
      <c r="X115" s="322"/>
      <c r="Y115" s="322"/>
      <c r="Z115" s="322"/>
      <c r="AA115" s="322"/>
      <c r="AB115" s="322"/>
      <c r="AC115" s="322"/>
      <c r="AD115" s="322"/>
      <c r="AE115" s="322"/>
      <c r="AF115" s="323"/>
    </row>
    <row r="116" spans="1:32" s="36" customFormat="1" ht="14.25" customHeight="1" thickTop="1">
      <c r="A116" s="379" t="s">
        <v>251</v>
      </c>
      <c r="B116" s="380"/>
      <c r="C116" s="380"/>
      <c r="D116" s="380"/>
      <c r="E116" s="380"/>
      <c r="F116" s="380"/>
      <c r="G116" s="380"/>
      <c r="H116" s="380"/>
      <c r="I116" s="380"/>
      <c r="J116" s="380"/>
      <c r="K116" s="380"/>
      <c r="L116" s="381"/>
      <c r="M116" s="359">
        <f ca="1">AB44+M115</f>
        <v>2555000</v>
      </c>
      <c r="N116" s="360"/>
      <c r="O116" s="360"/>
      <c r="P116" s="360"/>
      <c r="Q116" s="360"/>
      <c r="R116" s="360"/>
      <c r="S116" s="361"/>
      <c r="T116" s="32" t="s">
        <v>17</v>
      </c>
      <c r="U116" s="31"/>
      <c r="V116" s="32"/>
      <c r="W116" s="32"/>
      <c r="X116" s="32"/>
      <c r="Y116" s="32"/>
      <c r="Z116" s="32"/>
      <c r="AA116" s="33"/>
      <c r="AB116" s="33"/>
      <c r="AC116" s="33"/>
      <c r="AD116" s="33"/>
      <c r="AE116" s="33"/>
      <c r="AF116" s="120"/>
    </row>
    <row r="117" spans="1:32" s="36" customFormat="1" ht="19.899999999999999" customHeight="1">
      <c r="A117" s="362" t="s">
        <v>151</v>
      </c>
      <c r="B117" s="363"/>
      <c r="C117" s="328"/>
      <c r="D117" s="328"/>
      <c r="E117" s="328"/>
      <c r="F117" s="328"/>
      <c r="G117" s="328"/>
      <c r="H117" s="328"/>
      <c r="I117" s="328"/>
      <c r="J117" s="328"/>
      <c r="K117" s="328"/>
      <c r="L117" s="328"/>
      <c r="M117" s="328"/>
      <c r="N117" s="328"/>
      <c r="O117" s="328"/>
      <c r="P117" s="328"/>
      <c r="Q117" s="328"/>
      <c r="R117" s="328"/>
      <c r="S117" s="328"/>
      <c r="T117" s="328"/>
      <c r="U117" s="328"/>
      <c r="V117" s="328"/>
      <c r="W117" s="328"/>
      <c r="X117" s="328"/>
      <c r="Y117" s="328"/>
      <c r="Z117" s="328"/>
      <c r="AA117" s="328"/>
      <c r="AB117" s="328"/>
      <c r="AC117" s="328"/>
      <c r="AD117" s="328"/>
      <c r="AE117" s="328"/>
      <c r="AF117" s="329"/>
    </row>
    <row r="118" spans="1:32" s="36" customFormat="1" ht="19.5" customHeight="1">
      <c r="A118" s="364"/>
      <c r="B118" s="365"/>
      <c r="C118" s="331"/>
      <c r="D118" s="331"/>
      <c r="E118" s="331"/>
      <c r="F118" s="331"/>
      <c r="G118" s="331"/>
      <c r="H118" s="331"/>
      <c r="I118" s="331"/>
      <c r="J118" s="331"/>
      <c r="K118" s="331"/>
      <c r="L118" s="331"/>
      <c r="M118" s="331"/>
      <c r="N118" s="331"/>
      <c r="O118" s="331"/>
      <c r="P118" s="331"/>
      <c r="Q118" s="331"/>
      <c r="R118" s="331"/>
      <c r="S118" s="331"/>
      <c r="T118" s="331"/>
      <c r="U118" s="331"/>
      <c r="V118" s="331"/>
      <c r="W118" s="331"/>
      <c r="X118" s="331"/>
      <c r="Y118" s="331"/>
      <c r="Z118" s="331"/>
      <c r="AA118" s="331"/>
      <c r="AB118" s="331"/>
      <c r="AC118" s="331"/>
      <c r="AD118" s="331"/>
      <c r="AE118" s="331"/>
      <c r="AF118" s="332"/>
    </row>
    <row r="119" spans="1:32" s="36" customFormat="1" ht="15.75" customHeight="1">
      <c r="A119" s="35"/>
      <c r="M119" s="37"/>
      <c r="N119" s="37"/>
      <c r="O119" s="37"/>
      <c r="P119" s="37"/>
      <c r="Q119" s="37"/>
      <c r="R119" s="37"/>
      <c r="S119" s="37"/>
      <c r="U119" s="38"/>
      <c r="AA119" s="39"/>
      <c r="AB119" s="39"/>
      <c r="AC119" s="39"/>
      <c r="AD119" s="39"/>
      <c r="AE119" s="39"/>
      <c r="AF119" s="39"/>
    </row>
    <row r="120" spans="1:32" s="87" customFormat="1" ht="23.25" customHeight="1">
      <c r="A120" s="34" t="s">
        <v>175</v>
      </c>
      <c r="B120" s="34"/>
      <c r="C120" s="34"/>
      <c r="D120" s="34"/>
      <c r="E120" s="34"/>
      <c r="F120" s="34"/>
      <c r="G120" s="34"/>
      <c r="H120" s="34"/>
      <c r="I120" s="34"/>
      <c r="J120" s="34"/>
      <c r="K120" s="34"/>
      <c r="L120" s="34"/>
      <c r="M120" s="34"/>
      <c r="N120" s="34"/>
      <c r="O120" s="34"/>
      <c r="P120" s="34"/>
      <c r="Q120" s="34"/>
      <c r="R120" s="34"/>
      <c r="S120" s="34"/>
      <c r="T120" s="34"/>
      <c r="U120" s="34"/>
      <c r="V120" s="34"/>
      <c r="W120" s="34"/>
      <c r="X120" s="34"/>
      <c r="Y120" s="34"/>
      <c r="Z120" s="34"/>
      <c r="AA120" s="34"/>
      <c r="AB120" s="34"/>
      <c r="AC120" s="34"/>
      <c r="AD120" s="34"/>
      <c r="AE120" s="34"/>
      <c r="AF120" s="34"/>
    </row>
    <row r="121" spans="1:32" s="54" customFormat="1" ht="31.15" customHeight="1">
      <c r="A121" s="366" t="s">
        <v>187</v>
      </c>
      <c r="B121" s="366"/>
      <c r="C121" s="366"/>
      <c r="D121" s="366"/>
      <c r="E121" s="366"/>
      <c r="F121" s="367" t="s">
        <v>172</v>
      </c>
      <c r="G121" s="368"/>
      <c r="H121" s="368"/>
      <c r="I121" s="369"/>
      <c r="J121" s="370" t="s">
        <v>33</v>
      </c>
      <c r="K121" s="371"/>
      <c r="L121" s="372" t="s">
        <v>61</v>
      </c>
      <c r="M121" s="373"/>
      <c r="N121" s="373"/>
      <c r="O121" s="373"/>
      <c r="P121" s="374"/>
      <c r="Q121" s="367" t="s">
        <v>60</v>
      </c>
      <c r="R121" s="368"/>
      <c r="S121" s="368"/>
      <c r="T121" s="369"/>
      <c r="U121" s="375" t="s">
        <v>186</v>
      </c>
      <c r="V121" s="375"/>
      <c r="W121" s="375"/>
      <c r="X121" s="375"/>
      <c r="Y121" s="375"/>
      <c r="Z121" s="375"/>
      <c r="AA121" s="376" t="s">
        <v>274</v>
      </c>
      <c r="AB121" s="377"/>
      <c r="AC121" s="377"/>
      <c r="AD121" s="377"/>
      <c r="AE121" s="377"/>
      <c r="AF121" s="378"/>
    </row>
    <row r="122" spans="1:32" s="54" customFormat="1" ht="14.1" customHeight="1">
      <c r="A122" s="346" t="s">
        <v>262</v>
      </c>
      <c r="B122" s="346"/>
      <c r="C122" s="346"/>
      <c r="D122" s="346"/>
      <c r="E122" s="346"/>
      <c r="F122" s="347" t="s">
        <v>167</v>
      </c>
      <c r="G122" s="348"/>
      <c r="H122" s="348"/>
      <c r="I122" s="349"/>
      <c r="J122" s="350" t="str">
        <f>$E$70</f>
        <v>￡</v>
      </c>
      <c r="K122" s="351"/>
      <c r="L122" s="352">
        <v>7500</v>
      </c>
      <c r="M122" s="353"/>
      <c r="N122" s="353"/>
      <c r="O122" s="353"/>
      <c r="P122" s="354"/>
      <c r="Q122" s="355">
        <f>M110-L122</f>
        <v>7500</v>
      </c>
      <c r="R122" s="356"/>
      <c r="S122" s="356"/>
      <c r="T122" s="357"/>
      <c r="U122" s="358">
        <v>45534</v>
      </c>
      <c r="V122" s="358"/>
      <c r="W122" s="358"/>
      <c r="X122" s="358"/>
      <c r="Y122" s="358"/>
      <c r="Z122" s="358"/>
      <c r="AA122" s="358">
        <v>45536</v>
      </c>
      <c r="AB122" s="358"/>
      <c r="AC122" s="358"/>
      <c r="AD122" s="358"/>
      <c r="AE122" s="358"/>
      <c r="AF122" s="358"/>
    </row>
    <row r="123" spans="1:32" s="54" customFormat="1" ht="14.1" customHeight="1">
      <c r="A123" s="346"/>
      <c r="B123" s="346"/>
      <c r="C123" s="346"/>
      <c r="D123" s="346"/>
      <c r="E123" s="346"/>
      <c r="F123" s="347"/>
      <c r="G123" s="348"/>
      <c r="H123" s="348"/>
      <c r="I123" s="349"/>
      <c r="J123" s="350" t="str">
        <f>$E$70</f>
        <v>￡</v>
      </c>
      <c r="K123" s="351"/>
      <c r="L123" s="352"/>
      <c r="M123" s="353"/>
      <c r="N123" s="353"/>
      <c r="O123" s="353"/>
      <c r="P123" s="354"/>
      <c r="Q123" s="355">
        <f>IF(L123&gt;0,Q122-L123,0)</f>
        <v>0</v>
      </c>
      <c r="R123" s="356"/>
      <c r="S123" s="356"/>
      <c r="T123" s="357"/>
      <c r="U123" s="358"/>
      <c r="V123" s="358"/>
      <c r="W123" s="358"/>
      <c r="X123" s="358"/>
      <c r="Y123" s="358"/>
      <c r="Z123" s="358"/>
      <c r="AA123" s="358"/>
      <c r="AB123" s="358"/>
      <c r="AC123" s="358"/>
      <c r="AD123" s="358"/>
      <c r="AE123" s="358"/>
      <c r="AF123" s="358"/>
    </row>
    <row r="124" spans="1:32" s="54" customFormat="1" ht="14.1" customHeight="1">
      <c r="A124" s="346"/>
      <c r="B124" s="346"/>
      <c r="C124" s="346"/>
      <c r="D124" s="346"/>
      <c r="E124" s="346"/>
      <c r="F124" s="347"/>
      <c r="G124" s="348"/>
      <c r="H124" s="348"/>
      <c r="I124" s="349"/>
      <c r="J124" s="350" t="str">
        <f t="shared" ref="J124:J126" si="3">$E$70</f>
        <v>￡</v>
      </c>
      <c r="K124" s="351"/>
      <c r="L124" s="352"/>
      <c r="M124" s="353"/>
      <c r="N124" s="353"/>
      <c r="O124" s="353"/>
      <c r="P124" s="354"/>
      <c r="Q124" s="355">
        <f>IF(L124&gt;0,Q123-L124,0)</f>
        <v>0</v>
      </c>
      <c r="R124" s="356"/>
      <c r="S124" s="356"/>
      <c r="T124" s="357"/>
      <c r="U124" s="358"/>
      <c r="V124" s="358"/>
      <c r="W124" s="358"/>
      <c r="X124" s="358"/>
      <c r="Y124" s="358"/>
      <c r="Z124" s="358"/>
      <c r="AA124" s="358"/>
      <c r="AB124" s="358"/>
      <c r="AC124" s="358"/>
      <c r="AD124" s="358"/>
      <c r="AE124" s="358"/>
      <c r="AF124" s="358"/>
    </row>
    <row r="125" spans="1:32" s="54" customFormat="1" ht="14.1" customHeight="1">
      <c r="A125" s="346"/>
      <c r="B125" s="346"/>
      <c r="C125" s="346"/>
      <c r="D125" s="346"/>
      <c r="E125" s="346"/>
      <c r="F125" s="347"/>
      <c r="G125" s="348"/>
      <c r="H125" s="348"/>
      <c r="I125" s="349"/>
      <c r="J125" s="350" t="str">
        <f t="shared" si="3"/>
        <v>￡</v>
      </c>
      <c r="K125" s="351"/>
      <c r="L125" s="352"/>
      <c r="M125" s="353"/>
      <c r="N125" s="353"/>
      <c r="O125" s="353"/>
      <c r="P125" s="354"/>
      <c r="Q125" s="355">
        <f>IF(L125&gt;0,Q124-L125,0)</f>
        <v>0</v>
      </c>
      <c r="R125" s="356"/>
      <c r="S125" s="356"/>
      <c r="T125" s="357"/>
      <c r="U125" s="358"/>
      <c r="V125" s="358"/>
      <c r="W125" s="358"/>
      <c r="X125" s="358"/>
      <c r="Y125" s="358"/>
      <c r="Z125" s="358"/>
      <c r="AA125" s="358"/>
      <c r="AB125" s="358"/>
      <c r="AC125" s="358"/>
      <c r="AD125" s="358"/>
      <c r="AE125" s="358"/>
      <c r="AF125" s="358"/>
    </row>
    <row r="126" spans="1:32" s="54" customFormat="1" ht="14.1" customHeight="1">
      <c r="A126" s="346"/>
      <c r="B126" s="346"/>
      <c r="C126" s="346"/>
      <c r="D126" s="346"/>
      <c r="E126" s="346"/>
      <c r="F126" s="347"/>
      <c r="G126" s="348"/>
      <c r="H126" s="348"/>
      <c r="I126" s="349"/>
      <c r="J126" s="350" t="str">
        <f t="shared" si="3"/>
        <v>￡</v>
      </c>
      <c r="K126" s="351"/>
      <c r="L126" s="352"/>
      <c r="M126" s="353"/>
      <c r="N126" s="353"/>
      <c r="O126" s="353"/>
      <c r="P126" s="354"/>
      <c r="Q126" s="355">
        <f>IF(L126&gt;0,Q125-L126,0)</f>
        <v>0</v>
      </c>
      <c r="R126" s="356"/>
      <c r="S126" s="356"/>
      <c r="T126" s="357"/>
      <c r="U126" s="358"/>
      <c r="V126" s="358"/>
      <c r="W126" s="358"/>
      <c r="X126" s="358"/>
      <c r="Y126" s="358"/>
      <c r="Z126" s="358"/>
      <c r="AA126" s="358"/>
      <c r="AB126" s="358"/>
      <c r="AC126" s="358"/>
      <c r="AD126" s="358"/>
      <c r="AE126" s="358"/>
      <c r="AF126" s="358"/>
    </row>
    <row r="127" spans="1:32" s="54" customFormat="1" ht="30" customHeight="1">
      <c r="A127" s="408" t="s">
        <v>252</v>
      </c>
      <c r="B127" s="409"/>
      <c r="C127" s="409"/>
      <c r="D127" s="409"/>
      <c r="E127" s="409"/>
      <c r="F127" s="409"/>
      <c r="G127" s="409"/>
      <c r="H127" s="409"/>
      <c r="I127" s="409"/>
      <c r="J127" s="409"/>
      <c r="K127" s="409"/>
      <c r="L127" s="409"/>
      <c r="M127" s="409"/>
      <c r="N127" s="409"/>
      <c r="O127" s="409"/>
      <c r="P127" s="409"/>
      <c r="Q127" s="409"/>
      <c r="R127" s="409"/>
      <c r="S127" s="409"/>
      <c r="T127" s="409"/>
      <c r="U127" s="409"/>
      <c r="V127" s="409"/>
      <c r="W127" s="409"/>
      <c r="X127" s="409"/>
      <c r="Y127" s="409"/>
      <c r="Z127" s="409"/>
      <c r="AA127" s="409"/>
      <c r="AB127" s="409"/>
      <c r="AC127" s="409"/>
      <c r="AD127" s="409"/>
      <c r="AE127" s="409"/>
      <c r="AF127" s="410"/>
    </row>
    <row r="128" spans="1:32" s="54" customFormat="1">
      <c r="A128" s="53"/>
      <c r="B128" s="53"/>
      <c r="C128" s="53"/>
      <c r="D128" s="53"/>
      <c r="E128" s="53"/>
      <c r="F128" s="53"/>
      <c r="G128" s="53"/>
      <c r="H128" s="53"/>
      <c r="I128" s="53"/>
      <c r="J128" s="53"/>
      <c r="K128" s="53"/>
      <c r="L128" s="53"/>
      <c r="M128" s="53"/>
      <c r="N128" s="53"/>
      <c r="O128" s="53"/>
      <c r="P128" s="53"/>
      <c r="Q128" s="53"/>
      <c r="R128" s="53"/>
      <c r="S128" s="53"/>
      <c r="T128" s="53"/>
      <c r="U128" s="53"/>
      <c r="V128" s="53"/>
      <c r="W128" s="53"/>
      <c r="X128" s="53"/>
      <c r="Y128" s="53"/>
      <c r="Z128" s="53"/>
      <c r="AA128" s="53"/>
    </row>
    <row r="129" spans="1:27" s="54" customFormat="1">
      <c r="A129" s="53"/>
      <c r="B129" s="53"/>
      <c r="C129" s="53"/>
      <c r="D129" s="53"/>
      <c r="E129" s="53"/>
      <c r="F129" s="53"/>
      <c r="G129" s="53"/>
      <c r="H129" s="53"/>
      <c r="I129" s="53"/>
      <c r="J129" s="53"/>
      <c r="K129" s="53"/>
      <c r="L129" s="53"/>
      <c r="M129" s="53"/>
      <c r="N129" s="53"/>
      <c r="O129" s="53"/>
      <c r="P129" s="53"/>
      <c r="Q129" s="53"/>
      <c r="R129" s="53"/>
      <c r="S129" s="53"/>
      <c r="T129" s="53"/>
      <c r="U129" s="53"/>
      <c r="V129" s="53"/>
      <c r="W129" s="53"/>
      <c r="X129" s="53"/>
      <c r="Y129" s="53"/>
      <c r="Z129" s="53"/>
      <c r="AA129" s="53"/>
    </row>
  </sheetData>
  <sheetProtection password="ACC9" sheet="1" objects="1" scenarios="1"/>
  <mergeCells count="294">
    <mergeCell ref="S65:AF66"/>
    <mergeCell ref="G76:H76"/>
    <mergeCell ref="J76:K76"/>
    <mergeCell ref="B74:F74"/>
    <mergeCell ref="B75:F75"/>
    <mergeCell ref="B76:F76"/>
    <mergeCell ref="AB60:AE60"/>
    <mergeCell ref="AB61:AE61"/>
    <mergeCell ref="E60:F60"/>
    <mergeCell ref="G60:I60"/>
    <mergeCell ref="M60:O60"/>
    <mergeCell ref="P60:T60"/>
    <mergeCell ref="U60:Z60"/>
    <mergeCell ref="S73:W73"/>
    <mergeCell ref="P73:R73"/>
    <mergeCell ref="M73:O73"/>
    <mergeCell ref="A127:AF127"/>
    <mergeCell ref="A70:D70"/>
    <mergeCell ref="L70:R70"/>
    <mergeCell ref="V70:AB70"/>
    <mergeCell ref="A102:I102"/>
    <mergeCell ref="K102:N102"/>
    <mergeCell ref="O102:S102"/>
    <mergeCell ref="U125:Z125"/>
    <mergeCell ref="AA125:AF125"/>
    <mergeCell ref="A124:E124"/>
    <mergeCell ref="F124:I124"/>
    <mergeCell ref="J124:K124"/>
    <mergeCell ref="L124:P124"/>
    <mergeCell ref="Q124:T124"/>
    <mergeCell ref="U124:Z124"/>
    <mergeCell ref="AA122:AF122"/>
    <mergeCell ref="A123:E123"/>
    <mergeCell ref="F123:I123"/>
    <mergeCell ref="J123:K123"/>
    <mergeCell ref="L123:P123"/>
    <mergeCell ref="Q123:T123"/>
    <mergeCell ref="U123:Z123"/>
    <mergeCell ref="AA123:AF123"/>
    <mergeCell ref="A73:F73"/>
    <mergeCell ref="AB57:AE57"/>
    <mergeCell ref="E58:F58"/>
    <mergeCell ref="G58:I58"/>
    <mergeCell ref="M58:O58"/>
    <mergeCell ref="P58:T58"/>
    <mergeCell ref="U58:Z58"/>
    <mergeCell ref="AB58:AE58"/>
    <mergeCell ref="E59:F59"/>
    <mergeCell ref="G59:I59"/>
    <mergeCell ref="M59:O59"/>
    <mergeCell ref="P59:T59"/>
    <mergeCell ref="U59:Z59"/>
    <mergeCell ref="AB59:AE59"/>
    <mergeCell ref="E57:F57"/>
    <mergeCell ref="G57:I57"/>
    <mergeCell ref="M57:O57"/>
    <mergeCell ref="P57:T57"/>
    <mergeCell ref="U57:Z57"/>
    <mergeCell ref="A1:AF14"/>
    <mergeCell ref="A52:AA52"/>
    <mergeCell ref="A97:AF98"/>
    <mergeCell ref="A28:AF28"/>
    <mergeCell ref="AA126:AF126"/>
    <mergeCell ref="A126:E126"/>
    <mergeCell ref="F126:I126"/>
    <mergeCell ref="J126:K126"/>
    <mergeCell ref="L126:P126"/>
    <mergeCell ref="Q126:T126"/>
    <mergeCell ref="U126:Z126"/>
    <mergeCell ref="AA124:AF124"/>
    <mergeCell ref="A125:E125"/>
    <mergeCell ref="F125:I125"/>
    <mergeCell ref="J125:K125"/>
    <mergeCell ref="L125:P125"/>
    <mergeCell ref="Q125:T125"/>
    <mergeCell ref="A56:C56"/>
    <mergeCell ref="D56:F56"/>
    <mergeCell ref="G56:L56"/>
    <mergeCell ref="M56:O56"/>
    <mergeCell ref="P56:T56"/>
    <mergeCell ref="U56:Z56"/>
    <mergeCell ref="A57:C60"/>
    <mergeCell ref="A122:E122"/>
    <mergeCell ref="F122:I122"/>
    <mergeCell ref="J122:K122"/>
    <mergeCell ref="L122:P122"/>
    <mergeCell ref="Q122:T122"/>
    <mergeCell ref="U122:Z122"/>
    <mergeCell ref="M116:S116"/>
    <mergeCell ref="A117:B118"/>
    <mergeCell ref="C117:AF118"/>
    <mergeCell ref="A121:E121"/>
    <mergeCell ref="F121:I121"/>
    <mergeCell ref="J121:K121"/>
    <mergeCell ref="L121:P121"/>
    <mergeCell ref="Q121:T121"/>
    <mergeCell ref="U121:Z121"/>
    <mergeCell ref="AA121:AF121"/>
    <mergeCell ref="A116:L116"/>
    <mergeCell ref="K112:L112"/>
    <mergeCell ref="M112:S112"/>
    <mergeCell ref="M113:S113"/>
    <mergeCell ref="M115:S115"/>
    <mergeCell ref="W115:AF115"/>
    <mergeCell ref="A105:AF105"/>
    <mergeCell ref="A106:AF107"/>
    <mergeCell ref="K110:L110"/>
    <mergeCell ref="M110:S110"/>
    <mergeCell ref="K111:L111"/>
    <mergeCell ref="M111:S111"/>
    <mergeCell ref="A110:I110"/>
    <mergeCell ref="A111:I111"/>
    <mergeCell ref="A112:I112"/>
    <mergeCell ref="A113:J113"/>
    <mergeCell ref="A114:J114"/>
    <mergeCell ref="A115:L115"/>
    <mergeCell ref="M114:S114"/>
    <mergeCell ref="T102:V102"/>
    <mergeCell ref="K103:L103"/>
    <mergeCell ref="M103:S103"/>
    <mergeCell ref="T103:V103"/>
    <mergeCell ref="K104:L104"/>
    <mergeCell ref="M104:S104"/>
    <mergeCell ref="T104:V104"/>
    <mergeCell ref="K95:L95"/>
    <mergeCell ref="M95:S95"/>
    <mergeCell ref="T95:V95"/>
    <mergeCell ref="A96:AF96"/>
    <mergeCell ref="D101:F101"/>
    <mergeCell ref="K90:L90"/>
    <mergeCell ref="M90:S90"/>
    <mergeCell ref="D93:F93"/>
    <mergeCell ref="K94:L94"/>
    <mergeCell ref="M94:S94"/>
    <mergeCell ref="T94:V94"/>
    <mergeCell ref="X74:AF76"/>
    <mergeCell ref="D89:F89"/>
    <mergeCell ref="S74:W74"/>
    <mergeCell ref="S75:W75"/>
    <mergeCell ref="S76:W76"/>
    <mergeCell ref="R74:R76"/>
    <mergeCell ref="P74:Q74"/>
    <mergeCell ref="P75:Q75"/>
    <mergeCell ref="P76:Q76"/>
    <mergeCell ref="O74:O76"/>
    <mergeCell ref="M74:N74"/>
    <mergeCell ref="M75:N75"/>
    <mergeCell ref="A86:S86"/>
    <mergeCell ref="T86:W86"/>
    <mergeCell ref="A85:F85"/>
    <mergeCell ref="G85:I85"/>
    <mergeCell ref="N85:P85"/>
    <mergeCell ref="T85:W85"/>
    <mergeCell ref="X85:AA85"/>
    <mergeCell ref="AB85:AF85"/>
    <mergeCell ref="A84:F84"/>
    <mergeCell ref="G84:I84"/>
    <mergeCell ref="N84:P84"/>
    <mergeCell ref="T84:W84"/>
    <mergeCell ref="X84:AA84"/>
    <mergeCell ref="AB84:AF84"/>
    <mergeCell ref="A83:F83"/>
    <mergeCell ref="G83:I83"/>
    <mergeCell ref="N83:P83"/>
    <mergeCell ref="T83:W83"/>
    <mergeCell ref="X83:AA83"/>
    <mergeCell ref="AB83:AF83"/>
    <mergeCell ref="A82:F82"/>
    <mergeCell ref="G82:I82"/>
    <mergeCell ref="N82:P82"/>
    <mergeCell ref="T82:W82"/>
    <mergeCell ref="X82:AA82"/>
    <mergeCell ref="AB82:AF82"/>
    <mergeCell ref="A81:F81"/>
    <mergeCell ref="G81:I81"/>
    <mergeCell ref="N81:P81"/>
    <mergeCell ref="T81:W81"/>
    <mergeCell ref="X81:AA81"/>
    <mergeCell ref="AB81:AF81"/>
    <mergeCell ref="A80:F80"/>
    <mergeCell ref="G80:S80"/>
    <mergeCell ref="T80:W80"/>
    <mergeCell ref="X80:AA80"/>
    <mergeCell ref="AB80:AF80"/>
    <mergeCell ref="S67:AF67"/>
    <mergeCell ref="S68:AF68"/>
    <mergeCell ref="E70:F70"/>
    <mergeCell ref="G70:K70"/>
    <mergeCell ref="S70:U70"/>
    <mergeCell ref="AC70:AE70"/>
    <mergeCell ref="X73:AF73"/>
    <mergeCell ref="E72:AF72"/>
    <mergeCell ref="M76:N76"/>
    <mergeCell ref="J73:L73"/>
    <mergeCell ref="G73:I73"/>
    <mergeCell ref="G74:H74"/>
    <mergeCell ref="I74:I76"/>
    <mergeCell ref="J74:K74"/>
    <mergeCell ref="L74:L76"/>
    <mergeCell ref="G75:H75"/>
    <mergeCell ref="J75:K75"/>
    <mergeCell ref="AB49:AE49"/>
    <mergeCell ref="AB50:AE50"/>
    <mergeCell ref="AB51:AE51"/>
    <mergeCell ref="AB52:AE52"/>
    <mergeCell ref="P64:R64"/>
    <mergeCell ref="A66:C66"/>
    <mergeCell ref="H66:J66"/>
    <mergeCell ref="AB47:AE47"/>
    <mergeCell ref="E48:F48"/>
    <mergeCell ref="G48:I48"/>
    <mergeCell ref="M48:O48"/>
    <mergeCell ref="P48:T48"/>
    <mergeCell ref="U48:Z48"/>
    <mergeCell ref="AB48:AE48"/>
    <mergeCell ref="A45:C48"/>
    <mergeCell ref="E45:F45"/>
    <mergeCell ref="G45:I45"/>
    <mergeCell ref="M45:O45"/>
    <mergeCell ref="P45:T45"/>
    <mergeCell ref="U45:Z45"/>
    <mergeCell ref="AB45:AE45"/>
    <mergeCell ref="E46:F46"/>
    <mergeCell ref="G46:I46"/>
    <mergeCell ref="M46:O46"/>
    <mergeCell ref="P46:T46"/>
    <mergeCell ref="U46:Z46"/>
    <mergeCell ref="AB46:AE46"/>
    <mergeCell ref="E47:F47"/>
    <mergeCell ref="G47:I47"/>
    <mergeCell ref="M47:O47"/>
    <mergeCell ref="P47:T47"/>
    <mergeCell ref="U47:Z47"/>
    <mergeCell ref="AB42:AE42"/>
    <mergeCell ref="G41:I41"/>
    <mergeCell ref="M41:O41"/>
    <mergeCell ref="P41:T41"/>
    <mergeCell ref="U41:Z41"/>
    <mergeCell ref="AB41:AE41"/>
    <mergeCell ref="AB43:AE43"/>
    <mergeCell ref="AB44:AE44"/>
    <mergeCell ref="AB39:AE39"/>
    <mergeCell ref="E40:F40"/>
    <mergeCell ref="G40:I40"/>
    <mergeCell ref="M40:O40"/>
    <mergeCell ref="P40:T40"/>
    <mergeCell ref="U40:Z40"/>
    <mergeCell ref="AB40:AE40"/>
    <mergeCell ref="AB37:AE37"/>
    <mergeCell ref="E38:F38"/>
    <mergeCell ref="G38:I38"/>
    <mergeCell ref="M38:O38"/>
    <mergeCell ref="P38:T38"/>
    <mergeCell ref="U38:Z38"/>
    <mergeCell ref="AB38:AE38"/>
    <mergeCell ref="A37:C42"/>
    <mergeCell ref="E37:F37"/>
    <mergeCell ref="G37:I37"/>
    <mergeCell ref="M37:O37"/>
    <mergeCell ref="P37:T37"/>
    <mergeCell ref="U37:Z37"/>
    <mergeCell ref="E39:F39"/>
    <mergeCell ref="G39:I39"/>
    <mergeCell ref="M39:O39"/>
    <mergeCell ref="P39:T39"/>
    <mergeCell ref="U39:Z39"/>
    <mergeCell ref="E42:F42"/>
    <mergeCell ref="G42:I42"/>
    <mergeCell ref="M42:O42"/>
    <mergeCell ref="P42:T42"/>
    <mergeCell ref="U42:Z42"/>
    <mergeCell ref="E41:F41"/>
    <mergeCell ref="A36:C36"/>
    <mergeCell ref="D36:F36"/>
    <mergeCell ref="G36:L36"/>
    <mergeCell ref="M36:O36"/>
    <mergeCell ref="P36:T36"/>
    <mergeCell ref="U36:Z36"/>
    <mergeCell ref="AD31:AE31"/>
    <mergeCell ref="A32:I32"/>
    <mergeCell ref="J32:AF32"/>
    <mergeCell ref="A33:I33"/>
    <mergeCell ref="J33:U33"/>
    <mergeCell ref="V33:X33"/>
    <mergeCell ref="Y33:AF33"/>
    <mergeCell ref="W20:AF20"/>
    <mergeCell ref="W21:AF21"/>
    <mergeCell ref="W22:AF22"/>
    <mergeCell ref="A24:AF24"/>
    <mergeCell ref="A31:I31"/>
    <mergeCell ref="J31:M31"/>
    <mergeCell ref="O31:P31"/>
    <mergeCell ref="V31:Y31"/>
    <mergeCell ref="AA31:AB31"/>
  </mergeCells>
  <phoneticPr fontId="5"/>
  <conditionalFormatting sqref="P40:T42">
    <cfRule type="expression" dxfId="53" priority="28">
      <formula>$M40="支給"</formula>
    </cfRule>
  </conditionalFormatting>
  <conditionalFormatting sqref="A84:A85 Q82:S85">
    <cfRule type="expression" dxfId="52" priority="26">
      <formula>#REF!="通年一括払い"</formula>
    </cfRule>
  </conditionalFormatting>
  <conditionalFormatting sqref="J82:M85">
    <cfRule type="expression" dxfId="51" priority="25">
      <formula>#REF!="通年一括払い"</formula>
    </cfRule>
  </conditionalFormatting>
  <conditionalFormatting sqref="A106:AF107 A97">
    <cfRule type="expression" dxfId="50" priority="23">
      <formula>OR($T$95="",$T$95="確定")</formula>
    </cfRule>
  </conditionalFormatting>
  <conditionalFormatting sqref="X81:X82">
    <cfRule type="cellIs" dxfId="49" priority="22" operator="equal">
      <formula>"確定"</formula>
    </cfRule>
  </conditionalFormatting>
  <conditionalFormatting sqref="X83">
    <cfRule type="cellIs" dxfId="48" priority="21" operator="equal">
      <formula>"確定"</formula>
    </cfRule>
  </conditionalFormatting>
  <conditionalFormatting sqref="X84">
    <cfRule type="cellIs" dxfId="47" priority="20" operator="equal">
      <formula>"確定"</formula>
    </cfRule>
  </conditionalFormatting>
  <conditionalFormatting sqref="X85">
    <cfRule type="cellIs" dxfId="46" priority="19" operator="equal">
      <formula>"確定"</formula>
    </cfRule>
  </conditionalFormatting>
  <conditionalFormatting sqref="A82">
    <cfRule type="expression" dxfId="45" priority="18">
      <formula>#REF!="通年一括払い"</formula>
    </cfRule>
  </conditionalFormatting>
  <conditionalFormatting sqref="A81">
    <cfRule type="expression" dxfId="44" priority="17">
      <formula>#REF!="通年一括払い"</formula>
    </cfRule>
  </conditionalFormatting>
  <conditionalFormatting sqref="G74:H76 J74:K76 M74:N76 P74:Q76 S74:AF76">
    <cfRule type="expression" dxfId="43" priority="10">
      <formula>$B$74="免除等無し"</formula>
    </cfRule>
  </conditionalFormatting>
  <conditionalFormatting sqref="P37:T37">
    <cfRule type="expression" dxfId="42" priority="8">
      <formula>$M37="支給"</formula>
    </cfRule>
  </conditionalFormatting>
  <conditionalFormatting sqref="P38:T38">
    <cfRule type="expression" dxfId="41" priority="7">
      <formula>$M38="支給"</formula>
    </cfRule>
  </conditionalFormatting>
  <conditionalFormatting sqref="P39:T39">
    <cfRule type="expression" dxfId="40" priority="6">
      <formula>$M39="支給"</formula>
    </cfRule>
  </conditionalFormatting>
  <conditionalFormatting sqref="P57:T60">
    <cfRule type="expression" dxfId="39" priority="5">
      <formula>$M57="支給"</formula>
    </cfRule>
  </conditionalFormatting>
  <conditionalFormatting sqref="P45:T45">
    <cfRule type="expression" dxfId="38" priority="4">
      <formula>$M45="支給"</formula>
    </cfRule>
  </conditionalFormatting>
  <conditionalFormatting sqref="P46:T46">
    <cfRule type="expression" dxfId="37" priority="3">
      <formula>$M46="支給"</formula>
    </cfRule>
  </conditionalFormatting>
  <conditionalFormatting sqref="P47:T47">
    <cfRule type="expression" dxfId="36" priority="2">
      <formula>$M47="支給"</formula>
    </cfRule>
  </conditionalFormatting>
  <conditionalFormatting sqref="P48:T48">
    <cfRule type="expression" dxfId="35" priority="1">
      <formula>$M48="支給"</formula>
    </cfRule>
  </conditionalFormatting>
  <dataValidations count="21">
    <dataValidation type="list" allowBlank="1" showInputMessage="1" showErrorMessage="1" sqref="P64:R64">
      <formula1>"はい,いいえ"</formula1>
    </dataValidation>
    <dataValidation type="list" allowBlank="1" showInputMessage="1" showErrorMessage="1" sqref="JQ122:JT126 TM122:TP126 ADI122:ADL126 ANE122:ANH126 AXA122:AXD126 BGW122:BGZ126 BQS122:BQV126 CAO122:CAR126 CKK122:CKN126 CUG122:CUJ126 DEC122:DEF126 DNY122:DOB126 DXU122:DXX126 EHQ122:EHT126 ERM122:ERP126 FBI122:FBL126 FLE122:FLH126 FVA122:FVD126 GEW122:GEZ126 GOS122:GOV126 GYO122:GYR126 HIK122:HIN126 HSG122:HSJ126 ICC122:ICF126 ILY122:IMB126 IVU122:IVX126 JFQ122:JFT126 JPM122:JPP126 JZI122:JZL126 KJE122:KJH126 KTA122:KTD126 LCW122:LCZ126 LMS122:LMV126 LWO122:LWR126 MGK122:MGN126 MQG122:MQJ126 NAC122:NAF126 NJY122:NKB126 NTU122:NTX126 ODQ122:ODT126 ONM122:ONP126 OXI122:OXL126 PHE122:PHH126 PRA122:PRD126 QAW122:QAZ126 QKS122:QKV126 QUO122:QUR126 REK122:REN126 ROG122:ROJ126 RYC122:RYF126 SHY122:SIB126 SRU122:SRX126 TBQ122:TBT126 TLM122:TLP126 TVI122:TVL126 UFE122:UFH126 UPA122:UPD126 UYW122:UYZ126 VIS122:VIV126 VSO122:VSR126 WCK122:WCN126 WMG122:WMJ126 WWC122:WWF126">
      <formula1>"済,今回提出"</formula1>
    </dataValidation>
    <dataValidation type="list" allowBlank="1" showInputMessage="1" showErrorMessage="1" sqref="X81:X85">
      <formula1>"概算, 確定"</formula1>
    </dataValidation>
    <dataValidation type="list" allowBlank="1" showInputMessage="1" showErrorMessage="1" sqref="S74:S76">
      <formula1>"TA又はRA実施, 奨学金受給, その他"</formula1>
    </dataValidation>
    <dataValidation type="list" allowBlank="1" showInputMessage="1" showErrorMessage="1" sqref="AB84:AB85">
      <formula1>"請求書, 領収書, 請求書兼領収書, 支払い無し根拠, その他"</formula1>
    </dataValidation>
    <dataValidation type="list" allowBlank="1" showInputMessage="1" showErrorMessage="1" sqref="P43:T44">
      <formula1>"2020年度分,2021年度分"</formula1>
    </dataValidation>
    <dataValidation type="list" allowBlank="1" showInputMessage="1" showErrorMessage="1" sqref="M37:O42 M45:O48 M57:O60">
      <formula1>"支給, 返納"</formula1>
    </dataValidation>
    <dataValidation type="list" allowBlank="1" showInputMessage="1" showErrorMessage="1" sqref="F122:F126">
      <formula1>"通年一括払い,通年分割払い,学期毎払い,支払なし"</formula1>
    </dataValidation>
    <dataValidation type="textLength" operator="equal" allowBlank="1" showInputMessage="1" showErrorMessage="1" sqref="W20:AF20">
      <formula1>12</formula1>
    </dataValidation>
    <dataValidation type="list" allowBlank="1" showInputMessage="1" showErrorMessage="1" sqref="TL87:TM87 ADH87:ADI87 AND87:ANE87 AWZ87:AXA87 BGV87:BGW87 BQR87:BQS87 CAN87:CAO87 CKJ87:CKK87 CUF87:CUG87 DEB87:DEC87 DNX87:DNY87 DXT87:DXU87 EHP87:EHQ87 ERL87:ERM87 FBH87:FBI87 FLD87:FLE87 FUZ87:FVA87 GEV87:GEW87 GOR87:GOS87 GYN87:GYO87 HIJ87:HIK87 HSF87:HSG87 ICB87:ICC87 ILX87:ILY87 IVT87:IVU87 JFP87:JFQ87 JPL87:JPM87 JZH87:JZI87 KJD87:KJE87 KSZ87:KTA87 LCV87:LCW87 LMR87:LMS87 LWN87:LWO87 MGJ87:MGK87 MQF87:MQG87 NAB87:NAC87 NJX87:NJY87 NTT87:NTU87 ODP87:ODQ87 ONL87:ONM87 OXH87:OXI87 PHD87:PHE87 PQZ87:PRA87 QAV87:QAW87 QKR87:QKS87 QUN87:QUO87 REJ87:REK87 ROF87:ROG87 RYB87:RYC87 SHX87:SHY87 SRT87:SRU87 TBP87:TBQ87 TLL87:TLM87 TVH87:TVI87 UFD87:UFE87 UOZ87:UPA87 UYV87:UYW87 VIR87:VIS87 VSN87:VSO87 WCJ87:WCK87 WMF87:WMG87 WWB87:WWC87 WWB73:WWC76 WMF73:WMG76 WCJ73:WCK76 VSN73:VSO76 VIR73:VIS76 UYV73:UYW76 UOZ73:UPA76 UFD73:UFE76 TVH73:TVI76 TLL73:TLM76 TBP73:TBQ76 SRT73:SRU76 SHX73:SHY76 RYB73:RYC76 ROF73:ROG76 REJ73:REK76 QUN73:QUO76 QKR73:QKS76 QAV73:QAW76 PQZ73:PRA76 PHD73:PHE76 OXH73:OXI76 ONL73:ONM76 ODP73:ODQ76 NTT73:NTU76 NJX73:NJY76 NAB73:NAC76 MQF73:MQG76 MGJ73:MGK76 LWN73:LWO76 LMR73:LMS76 LCV73:LCW76 KSZ73:KTA76 KJD73:KJE76 JZH73:JZI76 JPL73:JPM76 JFP73:JFQ76 IVT73:IVU76 ILX73:ILY76 ICB73:ICC76 HSF73:HSG76 HIJ73:HIK76 GYN73:GYO76 GOR73:GOS76 GEV73:GEW76 FUZ73:FVA76 FLD73:FLE76 FBH73:FBI76 ERL73:ERM76 EHP73:EHQ76 DXT73:DXU76 DNX73:DNY76 DEB73:DEC76 CUF73:CUG76 CKJ73:CKK76 CAN73:CAO76 BQR73:BQS76 BGV73:BGW76 AWZ73:AXA76 AND73:ANE76 ADH73:ADI76 TL73:TM76 JP73:JQ76 JP87:JQ87">
      <formula1>"請求書,請求書・領収書,授業料負担なし証拠"</formula1>
    </dataValidation>
    <dataValidation type="list" allowBlank="1" showInputMessage="1" showErrorMessage="1" sqref="TP87:TR87 ADL87:ADN87 ANH87:ANJ87 AXD87:AXF87 BGZ87:BHB87 BQV87:BQX87 CAR87:CAT87 CKN87:CKP87 CUJ87:CUL87 DEF87:DEH87 DOB87:DOD87 DXX87:DXZ87 EHT87:EHV87 ERP87:ERR87 FBL87:FBN87 FLH87:FLJ87 FVD87:FVF87 GEZ87:GFB87 GOV87:GOX87 GYR87:GYT87 HIN87:HIP87 HSJ87:HSL87 ICF87:ICH87 IMB87:IMD87 IVX87:IVZ87 JFT87:JFV87 JPP87:JPR87 JZL87:JZN87 KJH87:KJJ87 KTD87:KTF87 LCZ87:LDB87 LMV87:LMX87 LWR87:LWT87 MGN87:MGP87 MQJ87:MQL87 NAF87:NAH87 NKB87:NKD87 NTX87:NTZ87 ODT87:ODV87 ONP87:ONR87 OXL87:OXN87 PHH87:PHJ87 PRD87:PRF87 QAZ87:QBB87 QKV87:QKX87 QUR87:QUT87 REN87:REP87 ROJ87:ROL87 RYF87:RYH87 SIB87:SID87 SRX87:SRZ87 TBT87:TBV87 TLP87:TLR87 TVL87:TVN87 UFH87:UFJ87 UPD87:UPF87 UYZ87:UZB87 VIV87:VIX87 VSR87:VST87 WCN87:WCP87 WMJ87:WML87 WWF87:WWH87 WWF73:WWH76 WMJ73:WML76 WCN73:WCP76 VSR73:VST76 VIV73:VIX76 UYZ73:UZB76 UPD73:UPF76 UFH73:UFJ76 TVL73:TVN76 TLP73:TLR76 TBT73:TBV76 SRX73:SRZ76 SIB73:SID76 RYF73:RYH76 ROJ73:ROL76 REN73:REP76 QUR73:QUT76 QKV73:QKX76 QAZ73:QBB76 PRD73:PRF76 PHH73:PHJ76 OXL73:OXN76 ONP73:ONR76 ODT73:ODV76 NTX73:NTZ76 NKB73:NKD76 NAF73:NAH76 MQJ73:MQL76 MGN73:MGP76 LWR73:LWT76 LMV73:LMX76 LCZ73:LDB76 KTD73:KTF76 KJH73:KJJ76 JZL73:JZN76 JPP73:JPR76 JFT73:JFV76 IVX73:IVZ76 IMB73:IMD76 ICF73:ICH76 HSJ73:HSL76 HIN73:HIP76 GYR73:GYT76 GOV73:GOX76 GEZ73:GFB76 FVD73:FVF76 FLH73:FLJ76 FBL73:FBN76 ERP73:ERR76 EHT73:EHV76 DXX73:DXZ76 DOB73:DOD76 DEF73:DEH76 CUJ73:CUL76 CKN73:CKP76 CAR73:CAT76 BQV73:BQX76 BGZ73:BHB76 AXD73:AXF76 ANH73:ANJ76 ADL73:ADN76 TP73:TR76 JT73:JV76 JT87:JV87">
      <formula1>"確定,概算"</formula1>
    </dataValidation>
    <dataValidation type="list" allowBlank="1" showInputMessage="1" showErrorMessage="1" sqref="WLT87 WVP87 JD87 SZ87 ACV87 AMR87 AWN87 BGJ87 BQF87 CAB87 CJX87 CTT87 DDP87 DNL87 DXH87 EHD87 EQZ87 FAV87 FKR87 FUN87 GEJ87 GOF87 GYB87 HHX87 HRT87 IBP87 ILL87 IVH87 JFD87 JOZ87 JYV87 KIR87 KSN87 LCJ87 LMF87 LWB87 MFX87 MPT87 MZP87 NJL87 NTH87 ODD87 OMZ87 OWV87 PGR87 PQN87 QAJ87 QKF87 QUB87 RDX87 RNT87 RXP87 SHL87 SRH87 TBD87 TKZ87 TUV87 UER87 UON87 UYJ87 VIF87 VSB87 WBX87">
      <formula1>"有,無"</formula1>
    </dataValidation>
    <dataValidation type="list" allowBlank="1" showInputMessage="1" showErrorMessage="1" sqref="ADJ87:ADK87 ANF87:ANG87 AXB87:AXC87 BGX87:BGY87 BQT87:BQU87 CAP87:CAQ87 CKL87:CKM87 CUH87:CUI87 DED87:DEE87 DNZ87:DOA87 DXV87:DXW87 EHR87:EHS87 ERN87:ERO87 FBJ87:FBK87 FLF87:FLG87 FVB87:FVC87 GEX87:GEY87 GOT87:GOU87 GYP87:GYQ87 HIL87:HIM87 HSH87:HSI87 ICD87:ICE87 ILZ87:IMA87 IVV87:IVW87 JFR87:JFS87 JPN87:JPO87 JZJ87:JZK87 KJF87:KJG87 KTB87:KTC87 LCX87:LCY87 LMT87:LMU87 LWP87:LWQ87 MGL87:MGM87 MQH87:MQI87 NAD87:NAE87 NJZ87:NKA87 NTV87:NTW87 ODR87:ODS87 ONN87:ONO87 OXJ87:OXK87 PHF87:PHG87 PRB87:PRC87 QAX87:QAY87 QKT87:QKU87 QUP87:QUQ87 REL87:REM87 ROH87:ROI87 RYD87:RYE87 SHZ87:SIA87 SRV87:SRW87 TBR87:TBS87 TLN87:TLO87 TVJ87:TVK87 UFF87:UFG87 UPB87:UPC87 UYX87:UYY87 VIT87:VIU87 VSP87:VSQ87 WCL87:WCM87 WMH87:WMI87 WWD87:WWE87 JR87:JS87 JR73:JS76 WWD73:WWE76 WMH73:WMI76 WCL73:WCM76 VSP73:VSQ76 VIT73:VIU76 UYX73:UYY76 UPB73:UPC76 UFF73:UFG76 TVJ73:TVK76 TLN73:TLO76 TBR73:TBS76 SRV73:SRW76 SHZ73:SIA76 RYD73:RYE76 ROH73:ROI76 REL73:REM76 QUP73:QUQ76 QKT73:QKU76 QAX73:QAY76 PRB73:PRC76 PHF73:PHG76 OXJ73:OXK76 ONN73:ONO76 ODR73:ODS76 NTV73:NTW76 NJZ73:NKA76 NAD73:NAE76 MQH73:MQI76 MGL73:MGM76 LWP73:LWQ76 LMT73:LMU76 LCX73:LCY76 KTB73:KTC76 KJF73:KJG76 JZJ73:JZK76 JPN73:JPO76 JFR73:JFS76 IVV73:IVW76 ILZ73:IMA76 ICD73:ICE76 HSH73:HSI76 HIL73:HIM76 GYP73:GYQ76 GOT73:GOU76 GEX73:GEY76 FVB73:FVC76 FLF73:FLG76 FBJ73:FBK76 ERN73:ERO76 EHR73:EHS76 DXV73:DXW76 DNZ73:DOA76 DED73:DEE76 CUH73:CUI76 CKL73:CKM76 CAP73:CAQ76 BQT73:BQU76 BGX73:BGY76 AXB73:AXC76 ANF73:ANG76 ADJ73:ADK76 TN73:TO76 TN87:TO87">
      <formula1>"通年一括払い,通年分割払い,学期毎請求払い,支払なし"</formula1>
    </dataValidation>
    <dataValidation type="list" allowBlank="1" showInputMessage="1" showErrorMessage="1" sqref="B74:F76">
      <formula1>"免除等無し,全額免除, 一部免除,授業料相当の奨学金"</formula1>
    </dataValidation>
    <dataValidation type="list" allowBlank="1" showInputMessage="1" showErrorMessage="1" sqref="P40:T42">
      <formula1>"2022年度分,2023年度分"</formula1>
    </dataValidation>
    <dataValidation type="list" allowBlank="1" showInputMessage="1" showErrorMessage="1" sqref="P45:T48">
      <formula1>"2024年度分"</formula1>
    </dataValidation>
    <dataValidation type="list" allowBlank="1" showInputMessage="1" showErrorMessage="1" sqref="AB81:AF83">
      <formula1>"請求書, 領収書, 請求書兼領収書,無条件入学許可書,大学のホームページ,昨年度の授業料,支払い無し根拠, その他"</formula1>
    </dataValidation>
    <dataValidation type="list" allowBlank="1" showInputMessage="1" showErrorMessage="1" sqref="P37:T39">
      <formula1>"2023年度分,2024年度分"</formula1>
    </dataValidation>
    <dataValidation type="list" allowBlank="1" showInputMessage="1" showErrorMessage="1" sqref="P57:T60">
      <formula1>"2025年度分"</formula1>
    </dataValidation>
    <dataValidation type="list" allowBlank="1" showInputMessage="1" showErrorMessage="1" sqref="A66:C66 G81:I85 D89:F89 D93:F93 D101:F101 T102:V102">
      <formula1>"2024,2025"</formula1>
    </dataValidation>
    <dataValidation type="list" allowBlank="1" showInputMessage="1" showErrorMessage="1" sqref="H66:J66 N81:P85">
      <formula1>"2024,2025,2026"</formula1>
    </dataValidation>
  </dataValidations>
  <printOptions horizontalCentered="1"/>
  <pageMargins left="0.31496062992125984" right="0.31496062992125984" top="0.55118110236220474" bottom="0.35433070866141736" header="0.31496062992125984" footer="0.31496062992125984"/>
  <pageSetup paperSize="9" scale="81" fitToHeight="0" orientation="portrait" r:id="rId1"/>
  <headerFooter>
    <oddFooter>&amp;C&amp;P／&amp;N</oddFooter>
  </headerFooter>
  <rowBreaks count="1" manualBreakCount="1">
    <brk id="76"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為替レート!$B$5:$B$37</xm:f>
          </x14:formula1>
          <xm:sqref>E70:F70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G132"/>
  <sheetViews>
    <sheetView showGridLines="0" defaultGridColor="0" view="pageBreakPreview" colorId="22" zoomScaleNormal="120" zoomScaleSheetLayoutView="100" workbookViewId="0">
      <selection activeCell="AG15" sqref="AG15"/>
    </sheetView>
  </sheetViews>
  <sheetFormatPr defaultColWidth="9" defaultRowHeight="12"/>
  <cols>
    <col min="1" max="32" width="3.125" style="3" customWidth="1"/>
    <col min="33" max="16384" width="9" style="3"/>
  </cols>
  <sheetData>
    <row r="1" spans="1:32" ht="12.75" thickTop="1">
      <c r="A1" s="382" t="s">
        <v>273</v>
      </c>
      <c r="B1" s="383"/>
      <c r="C1" s="383"/>
      <c r="D1" s="383"/>
      <c r="E1" s="383"/>
      <c r="F1" s="383"/>
      <c r="G1" s="383"/>
      <c r="H1" s="383"/>
      <c r="I1" s="383"/>
      <c r="J1" s="383"/>
      <c r="K1" s="383"/>
      <c r="L1" s="383"/>
      <c r="M1" s="383"/>
      <c r="N1" s="383"/>
      <c r="O1" s="383"/>
      <c r="P1" s="383"/>
      <c r="Q1" s="383"/>
      <c r="R1" s="383"/>
      <c r="S1" s="383"/>
      <c r="T1" s="383"/>
      <c r="U1" s="383"/>
      <c r="V1" s="383"/>
      <c r="W1" s="383"/>
      <c r="X1" s="383"/>
      <c r="Y1" s="383"/>
      <c r="Z1" s="383"/>
      <c r="AA1" s="383"/>
      <c r="AB1" s="383"/>
      <c r="AC1" s="383"/>
      <c r="AD1" s="383"/>
      <c r="AE1" s="383"/>
      <c r="AF1" s="384"/>
    </row>
    <row r="2" spans="1:32">
      <c r="A2" s="385"/>
      <c r="B2" s="386"/>
      <c r="C2" s="386"/>
      <c r="D2" s="386"/>
      <c r="E2" s="386"/>
      <c r="F2" s="386"/>
      <c r="G2" s="386"/>
      <c r="H2" s="386"/>
      <c r="I2" s="386"/>
      <c r="J2" s="386"/>
      <c r="K2" s="386"/>
      <c r="L2" s="386"/>
      <c r="M2" s="386"/>
      <c r="N2" s="386"/>
      <c r="O2" s="386"/>
      <c r="P2" s="386"/>
      <c r="Q2" s="386"/>
      <c r="R2" s="386"/>
      <c r="S2" s="386"/>
      <c r="T2" s="386"/>
      <c r="U2" s="386"/>
      <c r="V2" s="386"/>
      <c r="W2" s="386"/>
      <c r="X2" s="386"/>
      <c r="Y2" s="386"/>
      <c r="Z2" s="386"/>
      <c r="AA2" s="386"/>
      <c r="AB2" s="386"/>
      <c r="AC2" s="386"/>
      <c r="AD2" s="386"/>
      <c r="AE2" s="386"/>
      <c r="AF2" s="387"/>
    </row>
    <row r="3" spans="1:32">
      <c r="A3" s="385"/>
      <c r="B3" s="386"/>
      <c r="C3" s="386"/>
      <c r="D3" s="386"/>
      <c r="E3" s="386"/>
      <c r="F3" s="386"/>
      <c r="G3" s="386"/>
      <c r="H3" s="386"/>
      <c r="I3" s="386"/>
      <c r="J3" s="386"/>
      <c r="K3" s="386"/>
      <c r="L3" s="386"/>
      <c r="M3" s="386"/>
      <c r="N3" s="386"/>
      <c r="O3" s="386"/>
      <c r="P3" s="386"/>
      <c r="Q3" s="386"/>
      <c r="R3" s="386"/>
      <c r="S3" s="386"/>
      <c r="T3" s="386"/>
      <c r="U3" s="386"/>
      <c r="V3" s="386"/>
      <c r="W3" s="386"/>
      <c r="X3" s="386"/>
      <c r="Y3" s="386"/>
      <c r="Z3" s="386"/>
      <c r="AA3" s="386"/>
      <c r="AB3" s="386"/>
      <c r="AC3" s="386"/>
      <c r="AD3" s="386"/>
      <c r="AE3" s="386"/>
      <c r="AF3" s="387"/>
    </row>
    <row r="4" spans="1:32">
      <c r="A4" s="385"/>
      <c r="B4" s="386"/>
      <c r="C4" s="386"/>
      <c r="D4" s="386"/>
      <c r="E4" s="386"/>
      <c r="F4" s="386"/>
      <c r="G4" s="386"/>
      <c r="H4" s="386"/>
      <c r="I4" s="386"/>
      <c r="J4" s="386"/>
      <c r="K4" s="386"/>
      <c r="L4" s="386"/>
      <c r="M4" s="386"/>
      <c r="N4" s="386"/>
      <c r="O4" s="386"/>
      <c r="P4" s="386"/>
      <c r="Q4" s="386"/>
      <c r="R4" s="386"/>
      <c r="S4" s="386"/>
      <c r="T4" s="386"/>
      <c r="U4" s="386"/>
      <c r="V4" s="386"/>
      <c r="W4" s="386"/>
      <c r="X4" s="386"/>
      <c r="Y4" s="386"/>
      <c r="Z4" s="386"/>
      <c r="AA4" s="386"/>
      <c r="AB4" s="386"/>
      <c r="AC4" s="386"/>
      <c r="AD4" s="386"/>
      <c r="AE4" s="386"/>
      <c r="AF4" s="387"/>
    </row>
    <row r="5" spans="1:32">
      <c r="A5" s="385"/>
      <c r="B5" s="386"/>
      <c r="C5" s="386"/>
      <c r="D5" s="386"/>
      <c r="E5" s="386"/>
      <c r="F5" s="386"/>
      <c r="G5" s="386"/>
      <c r="H5" s="386"/>
      <c r="I5" s="386"/>
      <c r="J5" s="386"/>
      <c r="K5" s="386"/>
      <c r="L5" s="386"/>
      <c r="M5" s="386"/>
      <c r="N5" s="386"/>
      <c r="O5" s="386"/>
      <c r="P5" s="386"/>
      <c r="Q5" s="386"/>
      <c r="R5" s="386"/>
      <c r="S5" s="386"/>
      <c r="T5" s="386"/>
      <c r="U5" s="386"/>
      <c r="V5" s="386"/>
      <c r="W5" s="386"/>
      <c r="X5" s="386"/>
      <c r="Y5" s="386"/>
      <c r="Z5" s="386"/>
      <c r="AA5" s="386"/>
      <c r="AB5" s="386"/>
      <c r="AC5" s="386"/>
      <c r="AD5" s="386"/>
      <c r="AE5" s="386"/>
      <c r="AF5" s="387"/>
    </row>
    <row r="6" spans="1:32">
      <c r="A6" s="385"/>
      <c r="B6" s="386"/>
      <c r="C6" s="386"/>
      <c r="D6" s="386"/>
      <c r="E6" s="386"/>
      <c r="F6" s="386"/>
      <c r="G6" s="386"/>
      <c r="H6" s="386"/>
      <c r="I6" s="386"/>
      <c r="J6" s="386"/>
      <c r="K6" s="386"/>
      <c r="L6" s="386"/>
      <c r="M6" s="386"/>
      <c r="N6" s="386"/>
      <c r="O6" s="386"/>
      <c r="P6" s="386"/>
      <c r="Q6" s="386"/>
      <c r="R6" s="386"/>
      <c r="S6" s="386"/>
      <c r="T6" s="386"/>
      <c r="U6" s="386"/>
      <c r="V6" s="386"/>
      <c r="W6" s="386"/>
      <c r="X6" s="386"/>
      <c r="Y6" s="386"/>
      <c r="Z6" s="386"/>
      <c r="AA6" s="386"/>
      <c r="AB6" s="386"/>
      <c r="AC6" s="386"/>
      <c r="AD6" s="386"/>
      <c r="AE6" s="386"/>
      <c r="AF6" s="387"/>
    </row>
    <row r="7" spans="1:32">
      <c r="A7" s="385"/>
      <c r="B7" s="386"/>
      <c r="C7" s="386"/>
      <c r="D7" s="386"/>
      <c r="E7" s="386"/>
      <c r="F7" s="386"/>
      <c r="G7" s="386"/>
      <c r="H7" s="386"/>
      <c r="I7" s="386"/>
      <c r="J7" s="386"/>
      <c r="K7" s="386"/>
      <c r="L7" s="386"/>
      <c r="M7" s="386"/>
      <c r="N7" s="386"/>
      <c r="O7" s="386"/>
      <c r="P7" s="386"/>
      <c r="Q7" s="386"/>
      <c r="R7" s="386"/>
      <c r="S7" s="386"/>
      <c r="T7" s="386"/>
      <c r="U7" s="386"/>
      <c r="V7" s="386"/>
      <c r="W7" s="386"/>
      <c r="X7" s="386"/>
      <c r="Y7" s="386"/>
      <c r="Z7" s="386"/>
      <c r="AA7" s="386"/>
      <c r="AB7" s="386"/>
      <c r="AC7" s="386"/>
      <c r="AD7" s="386"/>
      <c r="AE7" s="386"/>
      <c r="AF7" s="387"/>
    </row>
    <row r="8" spans="1:32">
      <c r="A8" s="385"/>
      <c r="B8" s="386"/>
      <c r="C8" s="386"/>
      <c r="D8" s="386"/>
      <c r="E8" s="386"/>
      <c r="F8" s="386"/>
      <c r="G8" s="386"/>
      <c r="H8" s="386"/>
      <c r="I8" s="386"/>
      <c r="J8" s="386"/>
      <c r="K8" s="386"/>
      <c r="L8" s="386"/>
      <c r="M8" s="386"/>
      <c r="N8" s="386"/>
      <c r="O8" s="386"/>
      <c r="P8" s="386"/>
      <c r="Q8" s="386"/>
      <c r="R8" s="386"/>
      <c r="S8" s="386"/>
      <c r="T8" s="386"/>
      <c r="U8" s="386"/>
      <c r="V8" s="386"/>
      <c r="W8" s="386"/>
      <c r="X8" s="386"/>
      <c r="Y8" s="386"/>
      <c r="Z8" s="386"/>
      <c r="AA8" s="386"/>
      <c r="AB8" s="386"/>
      <c r="AC8" s="386"/>
      <c r="AD8" s="386"/>
      <c r="AE8" s="386"/>
      <c r="AF8" s="387"/>
    </row>
    <row r="9" spans="1:32">
      <c r="A9" s="385"/>
      <c r="B9" s="386"/>
      <c r="C9" s="386"/>
      <c r="D9" s="386"/>
      <c r="E9" s="386"/>
      <c r="F9" s="386"/>
      <c r="G9" s="386"/>
      <c r="H9" s="386"/>
      <c r="I9" s="386"/>
      <c r="J9" s="386"/>
      <c r="K9" s="386"/>
      <c r="L9" s="386"/>
      <c r="M9" s="386"/>
      <c r="N9" s="386"/>
      <c r="O9" s="386"/>
      <c r="P9" s="386"/>
      <c r="Q9" s="386"/>
      <c r="R9" s="386"/>
      <c r="S9" s="386"/>
      <c r="T9" s="386"/>
      <c r="U9" s="386"/>
      <c r="V9" s="386"/>
      <c r="W9" s="386"/>
      <c r="X9" s="386"/>
      <c r="Y9" s="386"/>
      <c r="Z9" s="386"/>
      <c r="AA9" s="386"/>
      <c r="AB9" s="386"/>
      <c r="AC9" s="386"/>
      <c r="AD9" s="386"/>
      <c r="AE9" s="386"/>
      <c r="AF9" s="387"/>
    </row>
    <row r="10" spans="1:32">
      <c r="A10" s="385"/>
      <c r="B10" s="386"/>
      <c r="C10" s="386"/>
      <c r="D10" s="386"/>
      <c r="E10" s="386"/>
      <c r="F10" s="386"/>
      <c r="G10" s="386"/>
      <c r="H10" s="386"/>
      <c r="I10" s="386"/>
      <c r="J10" s="386"/>
      <c r="K10" s="386"/>
      <c r="L10" s="386"/>
      <c r="M10" s="386"/>
      <c r="N10" s="386"/>
      <c r="O10" s="386"/>
      <c r="P10" s="386"/>
      <c r="Q10" s="386"/>
      <c r="R10" s="386"/>
      <c r="S10" s="386"/>
      <c r="T10" s="386"/>
      <c r="U10" s="386"/>
      <c r="V10" s="386"/>
      <c r="W10" s="386"/>
      <c r="X10" s="386"/>
      <c r="Y10" s="386"/>
      <c r="Z10" s="386"/>
      <c r="AA10" s="386"/>
      <c r="AB10" s="386"/>
      <c r="AC10" s="386"/>
      <c r="AD10" s="386"/>
      <c r="AE10" s="386"/>
      <c r="AF10" s="387"/>
    </row>
    <row r="11" spans="1:32">
      <c r="A11" s="385"/>
      <c r="B11" s="386"/>
      <c r="C11" s="386"/>
      <c r="D11" s="386"/>
      <c r="E11" s="386"/>
      <c r="F11" s="386"/>
      <c r="G11" s="386"/>
      <c r="H11" s="386"/>
      <c r="I11" s="386"/>
      <c r="J11" s="386"/>
      <c r="K11" s="386"/>
      <c r="L11" s="386"/>
      <c r="M11" s="386"/>
      <c r="N11" s="386"/>
      <c r="O11" s="386"/>
      <c r="P11" s="386"/>
      <c r="Q11" s="386"/>
      <c r="R11" s="386"/>
      <c r="S11" s="386"/>
      <c r="T11" s="386"/>
      <c r="U11" s="386"/>
      <c r="V11" s="386"/>
      <c r="W11" s="386"/>
      <c r="X11" s="386"/>
      <c r="Y11" s="386"/>
      <c r="Z11" s="386"/>
      <c r="AA11" s="386"/>
      <c r="AB11" s="386"/>
      <c r="AC11" s="386"/>
      <c r="AD11" s="386"/>
      <c r="AE11" s="386"/>
      <c r="AF11" s="387"/>
    </row>
    <row r="12" spans="1:32">
      <c r="A12" s="385"/>
      <c r="B12" s="386"/>
      <c r="C12" s="386"/>
      <c r="D12" s="386"/>
      <c r="E12" s="386"/>
      <c r="F12" s="386"/>
      <c r="G12" s="386"/>
      <c r="H12" s="386"/>
      <c r="I12" s="386"/>
      <c r="J12" s="386"/>
      <c r="K12" s="386"/>
      <c r="L12" s="386"/>
      <c r="M12" s="386"/>
      <c r="N12" s="386"/>
      <c r="O12" s="386"/>
      <c r="P12" s="386"/>
      <c r="Q12" s="386"/>
      <c r="R12" s="386"/>
      <c r="S12" s="386"/>
      <c r="T12" s="386"/>
      <c r="U12" s="386"/>
      <c r="V12" s="386"/>
      <c r="W12" s="386"/>
      <c r="X12" s="386"/>
      <c r="Y12" s="386"/>
      <c r="Z12" s="386"/>
      <c r="AA12" s="386"/>
      <c r="AB12" s="386"/>
      <c r="AC12" s="386"/>
      <c r="AD12" s="386"/>
      <c r="AE12" s="386"/>
      <c r="AF12" s="387"/>
    </row>
    <row r="13" spans="1:32">
      <c r="A13" s="385"/>
      <c r="B13" s="386"/>
      <c r="C13" s="386"/>
      <c r="D13" s="386"/>
      <c r="E13" s="386"/>
      <c r="F13" s="386"/>
      <c r="G13" s="386"/>
      <c r="H13" s="386"/>
      <c r="I13" s="386"/>
      <c r="J13" s="386"/>
      <c r="K13" s="386"/>
      <c r="L13" s="386"/>
      <c r="M13" s="386"/>
      <c r="N13" s="386"/>
      <c r="O13" s="386"/>
      <c r="P13" s="386"/>
      <c r="Q13" s="386"/>
      <c r="R13" s="386"/>
      <c r="S13" s="386"/>
      <c r="T13" s="386"/>
      <c r="U13" s="386"/>
      <c r="V13" s="386"/>
      <c r="W13" s="386"/>
      <c r="X13" s="386"/>
      <c r="Y13" s="386"/>
      <c r="Z13" s="386"/>
      <c r="AA13" s="386"/>
      <c r="AB13" s="386"/>
      <c r="AC13" s="386"/>
      <c r="AD13" s="386"/>
      <c r="AE13" s="386"/>
      <c r="AF13" s="387"/>
    </row>
    <row r="14" spans="1:32">
      <c r="A14" s="385"/>
      <c r="B14" s="386"/>
      <c r="C14" s="386"/>
      <c r="D14" s="386"/>
      <c r="E14" s="386"/>
      <c r="F14" s="386"/>
      <c r="G14" s="386"/>
      <c r="H14" s="386"/>
      <c r="I14" s="386"/>
      <c r="J14" s="386"/>
      <c r="K14" s="386"/>
      <c r="L14" s="386"/>
      <c r="M14" s="386"/>
      <c r="N14" s="386"/>
      <c r="O14" s="386"/>
      <c r="P14" s="386"/>
      <c r="Q14" s="386"/>
      <c r="R14" s="386"/>
      <c r="S14" s="386"/>
      <c r="T14" s="386"/>
      <c r="U14" s="386"/>
      <c r="V14" s="386"/>
      <c r="W14" s="386"/>
      <c r="X14" s="386"/>
      <c r="Y14" s="386"/>
      <c r="Z14" s="386"/>
      <c r="AA14" s="386"/>
      <c r="AB14" s="386"/>
      <c r="AC14" s="386"/>
      <c r="AD14" s="386"/>
      <c r="AE14" s="386"/>
      <c r="AF14" s="387"/>
    </row>
    <row r="15" spans="1:32">
      <c r="A15" s="385"/>
      <c r="B15" s="386"/>
      <c r="C15" s="386"/>
      <c r="D15" s="386"/>
      <c r="E15" s="386"/>
      <c r="F15" s="386"/>
      <c r="G15" s="386"/>
      <c r="H15" s="386"/>
      <c r="I15" s="386"/>
      <c r="J15" s="386"/>
      <c r="K15" s="386"/>
      <c r="L15" s="386"/>
      <c r="M15" s="386"/>
      <c r="N15" s="386"/>
      <c r="O15" s="386"/>
      <c r="P15" s="386"/>
      <c r="Q15" s="386"/>
      <c r="R15" s="386"/>
      <c r="S15" s="386"/>
      <c r="T15" s="386"/>
      <c r="U15" s="386"/>
      <c r="V15" s="386"/>
      <c r="W15" s="386"/>
      <c r="X15" s="386"/>
      <c r="Y15" s="386"/>
      <c r="Z15" s="386"/>
      <c r="AA15" s="386"/>
      <c r="AB15" s="386"/>
      <c r="AC15" s="386"/>
      <c r="AD15" s="386"/>
      <c r="AE15" s="386"/>
      <c r="AF15" s="387"/>
    </row>
    <row r="16" spans="1:32">
      <c r="A16" s="385"/>
      <c r="B16" s="386"/>
      <c r="C16" s="386"/>
      <c r="D16" s="386"/>
      <c r="E16" s="386"/>
      <c r="F16" s="386"/>
      <c r="G16" s="386"/>
      <c r="H16" s="386"/>
      <c r="I16" s="386"/>
      <c r="J16" s="386"/>
      <c r="K16" s="386"/>
      <c r="L16" s="386"/>
      <c r="M16" s="386"/>
      <c r="N16" s="386"/>
      <c r="O16" s="386"/>
      <c r="P16" s="386"/>
      <c r="Q16" s="386"/>
      <c r="R16" s="386"/>
      <c r="S16" s="386"/>
      <c r="T16" s="386"/>
      <c r="U16" s="386"/>
      <c r="V16" s="386"/>
      <c r="W16" s="386"/>
      <c r="X16" s="386"/>
      <c r="Y16" s="386"/>
      <c r="Z16" s="386"/>
      <c r="AA16" s="386"/>
      <c r="AB16" s="386"/>
      <c r="AC16" s="386"/>
      <c r="AD16" s="386"/>
      <c r="AE16" s="386"/>
      <c r="AF16" s="387"/>
    </row>
    <row r="17" spans="1:32" ht="12.75" thickBot="1">
      <c r="A17" s="388"/>
      <c r="B17" s="389"/>
      <c r="C17" s="389"/>
      <c r="D17" s="389"/>
      <c r="E17" s="389"/>
      <c r="F17" s="389"/>
      <c r="G17" s="389"/>
      <c r="H17" s="389"/>
      <c r="I17" s="389"/>
      <c r="J17" s="389"/>
      <c r="K17" s="389"/>
      <c r="L17" s="389"/>
      <c r="M17" s="389"/>
      <c r="N17" s="389"/>
      <c r="O17" s="389"/>
      <c r="P17" s="389"/>
      <c r="Q17" s="389"/>
      <c r="R17" s="389"/>
      <c r="S17" s="389"/>
      <c r="T17" s="389"/>
      <c r="U17" s="389"/>
      <c r="V17" s="389"/>
      <c r="W17" s="389"/>
      <c r="X17" s="389"/>
      <c r="Y17" s="389"/>
      <c r="Z17" s="389"/>
      <c r="AA17" s="389"/>
      <c r="AB17" s="389"/>
      <c r="AC17" s="389"/>
      <c r="AD17" s="389"/>
      <c r="AE17" s="389"/>
      <c r="AF17" s="390"/>
    </row>
    <row r="18" spans="1:32" ht="12.75" thickTop="1">
      <c r="A18" s="62"/>
      <c r="B18" s="62"/>
      <c r="C18" s="62"/>
      <c r="D18" s="62"/>
      <c r="E18" s="62"/>
      <c r="F18" s="62"/>
      <c r="G18" s="62"/>
      <c r="H18" s="62"/>
      <c r="I18" s="62"/>
      <c r="J18" s="62"/>
      <c r="K18" s="62"/>
      <c r="L18" s="62"/>
      <c r="M18" s="62"/>
      <c r="N18" s="62"/>
      <c r="O18" s="62"/>
      <c r="P18" s="62"/>
      <c r="Q18" s="62"/>
      <c r="R18" s="62"/>
      <c r="S18" s="62"/>
      <c r="T18" s="62"/>
      <c r="U18" s="62"/>
      <c r="V18" s="62"/>
      <c r="W18" s="62"/>
      <c r="X18" s="62"/>
      <c r="Y18" s="62"/>
      <c r="Z18" s="62"/>
      <c r="AA18" s="62"/>
      <c r="AB18" s="62"/>
      <c r="AC18" s="62"/>
      <c r="AD18" s="62"/>
      <c r="AE18" s="62"/>
      <c r="AF18" s="62"/>
    </row>
    <row r="19" spans="1:32">
      <c r="A19" s="9"/>
      <c r="B19" s="9"/>
      <c r="C19" s="9"/>
      <c r="D19" s="10"/>
      <c r="E19" s="10"/>
      <c r="F19" s="10"/>
      <c r="G19" s="10"/>
      <c r="H19" s="10"/>
      <c r="I19" s="10"/>
      <c r="J19" s="10"/>
      <c r="K19" s="10"/>
      <c r="L19" s="10"/>
      <c r="M19" s="10"/>
      <c r="N19" s="10"/>
      <c r="O19" s="10"/>
      <c r="P19" s="10"/>
      <c r="Q19" s="10"/>
      <c r="R19" s="10"/>
      <c r="S19" s="10"/>
      <c r="T19" s="10"/>
      <c r="U19" s="10"/>
      <c r="V19" s="10"/>
      <c r="W19" s="10"/>
      <c r="X19" s="10"/>
      <c r="Y19" s="10"/>
      <c r="Z19" s="10"/>
      <c r="AA19" s="10"/>
      <c r="AB19" s="10"/>
      <c r="AC19" s="10"/>
      <c r="AD19" s="153" t="s">
        <v>229</v>
      </c>
      <c r="AE19" s="10"/>
      <c r="AF19" s="10"/>
    </row>
    <row r="20" spans="1:32">
      <c r="A20" s="1" t="s">
        <v>3</v>
      </c>
      <c r="B20" s="10"/>
      <c r="C20" s="10"/>
      <c r="D20" s="10"/>
      <c r="E20" s="10"/>
      <c r="F20" s="10"/>
      <c r="G20" s="10"/>
      <c r="H20" s="10"/>
      <c r="I20" s="10"/>
      <c r="J20" s="10"/>
      <c r="K20" s="10"/>
      <c r="L20" s="10"/>
      <c r="M20" s="10"/>
      <c r="N20" s="10"/>
      <c r="O20" s="10"/>
      <c r="P20" s="10"/>
      <c r="Q20" s="10"/>
      <c r="R20" s="10"/>
      <c r="S20" s="10"/>
      <c r="T20" s="10"/>
      <c r="U20" s="10"/>
      <c r="V20" s="10"/>
      <c r="W20" s="10"/>
      <c r="X20" s="10"/>
      <c r="Y20" s="10"/>
      <c r="Z20" s="10"/>
      <c r="AA20" s="10"/>
      <c r="AB20" s="10"/>
      <c r="AC20" s="10"/>
      <c r="AD20" s="10"/>
      <c r="AE20" s="10"/>
      <c r="AF20" s="10"/>
    </row>
    <row r="21" spans="1:32">
      <c r="A21" s="10" t="s">
        <v>7</v>
      </c>
      <c r="B21" s="10"/>
      <c r="C21" s="10"/>
      <c r="D21" s="10"/>
      <c r="E21" s="10"/>
      <c r="F21" s="10"/>
      <c r="G21" s="10"/>
      <c r="H21" s="10"/>
      <c r="I21" s="10"/>
      <c r="J21" s="10"/>
      <c r="K21" s="10"/>
      <c r="L21" s="10"/>
      <c r="M21" s="10"/>
      <c r="N21" s="10"/>
      <c r="O21" s="10"/>
      <c r="P21" s="10"/>
      <c r="Q21" s="10"/>
      <c r="R21" s="10"/>
      <c r="S21" s="10"/>
      <c r="T21" s="10"/>
      <c r="U21" s="10"/>
      <c r="V21" s="10"/>
      <c r="W21" s="10"/>
      <c r="X21" s="10"/>
      <c r="Y21" s="10"/>
      <c r="Z21" s="10"/>
      <c r="AA21" s="10"/>
      <c r="AB21" s="10"/>
      <c r="AC21" s="10"/>
      <c r="AD21" s="10"/>
      <c r="AE21" s="10"/>
      <c r="AF21" s="10"/>
    </row>
    <row r="22" spans="1:32">
      <c r="A22" s="2"/>
      <c r="B22" s="10"/>
      <c r="C22" s="10"/>
      <c r="D22" s="10"/>
      <c r="E22" s="10"/>
      <c r="F22" s="10"/>
      <c r="G22" s="10"/>
      <c r="H22" s="10"/>
      <c r="I22" s="10"/>
      <c r="J22" s="10"/>
      <c r="K22" s="10"/>
      <c r="L22" s="10"/>
      <c r="M22" s="10"/>
      <c r="N22" s="10"/>
      <c r="O22" s="10"/>
      <c r="P22" s="10"/>
      <c r="Q22" s="10"/>
      <c r="R22" s="10"/>
      <c r="S22" s="10"/>
      <c r="T22" s="10"/>
      <c r="U22" s="10"/>
      <c r="V22" s="10"/>
      <c r="W22" s="10"/>
      <c r="X22" s="10"/>
      <c r="Y22" s="10"/>
      <c r="Z22" s="10"/>
      <c r="AA22" s="10"/>
      <c r="AB22" s="10"/>
      <c r="AC22" s="10"/>
      <c r="AD22" s="10"/>
      <c r="AE22" s="10"/>
      <c r="AF22" s="10"/>
    </row>
    <row r="23" spans="1:32" ht="12" customHeight="1">
      <c r="A23" s="1"/>
      <c r="B23" s="10"/>
      <c r="C23" s="10"/>
      <c r="D23" s="10"/>
      <c r="E23" s="10"/>
      <c r="F23" s="10"/>
      <c r="G23" s="10"/>
      <c r="H23" s="10"/>
      <c r="I23" s="10"/>
      <c r="J23" s="10"/>
      <c r="K23" s="10"/>
      <c r="L23" s="10"/>
      <c r="M23" s="10"/>
      <c r="N23" s="10"/>
      <c r="O23" s="10"/>
      <c r="P23" s="10"/>
      <c r="Q23" s="10"/>
      <c r="R23" s="10"/>
      <c r="S23" s="10"/>
      <c r="T23" s="10"/>
      <c r="U23" s="10"/>
      <c r="V23" s="1" t="s">
        <v>0</v>
      </c>
      <c r="W23" s="165" t="s">
        <v>260</v>
      </c>
      <c r="X23" s="165"/>
      <c r="Y23" s="165"/>
      <c r="Z23" s="165"/>
      <c r="AA23" s="165"/>
      <c r="AB23" s="165"/>
      <c r="AC23" s="165"/>
      <c r="AD23" s="165"/>
      <c r="AE23" s="165"/>
      <c r="AF23" s="165"/>
    </row>
    <row r="24" spans="1:32">
      <c r="A24" s="1"/>
      <c r="B24" s="10"/>
      <c r="C24" s="10"/>
      <c r="D24" s="10"/>
      <c r="E24" s="10"/>
      <c r="F24" s="10"/>
      <c r="G24" s="10"/>
      <c r="H24" s="10"/>
      <c r="I24" s="10"/>
      <c r="J24" s="10"/>
      <c r="K24" s="10"/>
      <c r="L24" s="10"/>
      <c r="M24" s="10"/>
      <c r="N24" s="10"/>
      <c r="O24" s="10"/>
      <c r="P24" s="10"/>
      <c r="Q24" s="10"/>
      <c r="R24" s="10"/>
      <c r="S24" s="10"/>
      <c r="T24" s="10"/>
      <c r="U24" s="10"/>
      <c r="V24" s="1" t="s">
        <v>8</v>
      </c>
      <c r="W24" s="166" t="s">
        <v>157</v>
      </c>
      <c r="X24" s="166"/>
      <c r="Y24" s="166"/>
      <c r="Z24" s="166"/>
      <c r="AA24" s="166"/>
      <c r="AB24" s="166"/>
      <c r="AC24" s="166"/>
      <c r="AD24" s="166"/>
      <c r="AE24" s="166"/>
      <c r="AF24" s="166"/>
    </row>
    <row r="25" spans="1:32">
      <c r="A25" s="10"/>
      <c r="B25" s="10"/>
      <c r="C25" s="10"/>
      <c r="D25" s="10"/>
      <c r="E25" s="10"/>
      <c r="F25" s="10"/>
      <c r="G25" s="10"/>
      <c r="H25" s="10"/>
      <c r="I25" s="10"/>
      <c r="J25" s="10"/>
      <c r="K25" s="10"/>
      <c r="L25" s="10"/>
      <c r="M25" s="10"/>
      <c r="N25" s="10"/>
      <c r="O25" s="10"/>
      <c r="P25" s="10"/>
      <c r="Q25" s="10"/>
      <c r="R25" s="10"/>
      <c r="S25" s="10"/>
      <c r="T25" s="10"/>
      <c r="U25" s="10"/>
      <c r="V25" s="1" t="s">
        <v>9</v>
      </c>
      <c r="W25" s="166" t="s">
        <v>10</v>
      </c>
      <c r="X25" s="166"/>
      <c r="Y25" s="166"/>
      <c r="Z25" s="166"/>
      <c r="AA25" s="166"/>
      <c r="AB25" s="166"/>
      <c r="AC25" s="166"/>
      <c r="AD25" s="166"/>
      <c r="AE25" s="166"/>
      <c r="AF25" s="166"/>
    </row>
    <row r="26" spans="1:32">
      <c r="A26" s="2"/>
      <c r="B26" s="10"/>
      <c r="C26" s="10"/>
      <c r="D26" s="10"/>
      <c r="E26" s="10"/>
      <c r="F26" s="10"/>
      <c r="G26" s="10"/>
      <c r="H26" s="10"/>
      <c r="I26" s="10"/>
      <c r="J26" s="10"/>
      <c r="K26" s="10"/>
      <c r="L26" s="10"/>
      <c r="M26" s="10"/>
      <c r="N26" s="10"/>
      <c r="O26" s="10"/>
      <c r="P26" s="10"/>
      <c r="Q26" s="10"/>
      <c r="R26" s="10"/>
      <c r="S26" s="10"/>
      <c r="T26" s="10"/>
      <c r="U26" s="10"/>
      <c r="V26" s="10"/>
      <c r="W26" s="10"/>
      <c r="X26" s="10"/>
      <c r="Y26" s="10"/>
      <c r="Z26" s="10"/>
      <c r="AA26" s="10"/>
      <c r="AB26" s="10"/>
      <c r="AC26" s="10"/>
      <c r="AD26" s="10"/>
      <c r="AE26" s="10"/>
      <c r="AF26" s="10"/>
    </row>
    <row r="27" spans="1:32">
      <c r="A27" s="167" t="s">
        <v>225</v>
      </c>
      <c r="B27" s="167"/>
      <c r="C27" s="167"/>
      <c r="D27" s="167"/>
      <c r="E27" s="167"/>
      <c r="F27" s="167"/>
      <c r="G27" s="167"/>
      <c r="H27" s="167"/>
      <c r="I27" s="167"/>
      <c r="J27" s="167"/>
      <c r="K27" s="167"/>
      <c r="L27" s="167"/>
      <c r="M27" s="167"/>
      <c r="N27" s="167"/>
      <c r="O27" s="167"/>
      <c r="P27" s="167"/>
      <c r="Q27" s="167"/>
      <c r="R27" s="167"/>
      <c r="S27" s="167"/>
      <c r="T27" s="167"/>
      <c r="U27" s="167"/>
      <c r="V27" s="167"/>
      <c r="W27" s="167"/>
      <c r="X27" s="167"/>
      <c r="Y27" s="167"/>
      <c r="Z27" s="167"/>
      <c r="AA27" s="167"/>
      <c r="AB27" s="167"/>
      <c r="AC27" s="167"/>
      <c r="AD27" s="167"/>
      <c r="AE27" s="167"/>
      <c r="AF27" s="167"/>
    </row>
    <row r="29" spans="1:32">
      <c r="A29" s="3" t="s">
        <v>11</v>
      </c>
    </row>
    <row r="30" spans="1:32">
      <c r="A30" s="4"/>
      <c r="B30" s="4"/>
      <c r="C30" s="4"/>
      <c r="D30" s="4"/>
      <c r="E30" s="4"/>
      <c r="F30" s="4"/>
      <c r="G30" s="4"/>
      <c r="H30" s="4"/>
      <c r="I30" s="4"/>
      <c r="J30" s="4"/>
      <c r="K30" s="4"/>
      <c r="L30" s="4"/>
      <c r="M30" s="4"/>
      <c r="N30" s="4"/>
      <c r="O30" s="4"/>
      <c r="P30" s="4"/>
      <c r="Q30" s="4"/>
      <c r="R30" s="4"/>
      <c r="S30" s="4"/>
      <c r="T30" s="4"/>
      <c r="U30" s="4"/>
      <c r="V30" s="4"/>
      <c r="W30" s="4"/>
      <c r="X30" s="4"/>
      <c r="Y30" s="4" t="s">
        <v>3</v>
      </c>
      <c r="Z30" s="4"/>
      <c r="AA30" s="4"/>
      <c r="AB30" s="4"/>
      <c r="AC30" s="4"/>
      <c r="AD30" s="4"/>
      <c r="AE30" s="4"/>
      <c r="AF30" s="4"/>
    </row>
    <row r="31" spans="1:32">
      <c r="A31" s="398" t="s">
        <v>12</v>
      </c>
      <c r="B31" s="398"/>
      <c r="C31" s="398"/>
      <c r="D31" s="398"/>
      <c r="E31" s="398"/>
      <c r="F31" s="398"/>
      <c r="G31" s="398"/>
      <c r="H31" s="398"/>
      <c r="I31" s="398"/>
      <c r="J31" s="398"/>
      <c r="K31" s="398"/>
      <c r="L31" s="398"/>
      <c r="M31" s="398"/>
      <c r="N31" s="398"/>
      <c r="O31" s="398"/>
      <c r="P31" s="398"/>
      <c r="Q31" s="398"/>
      <c r="R31" s="398"/>
      <c r="S31" s="398"/>
      <c r="T31" s="398"/>
      <c r="U31" s="398"/>
      <c r="V31" s="398"/>
      <c r="W31" s="398"/>
      <c r="X31" s="398"/>
      <c r="Y31" s="398"/>
      <c r="Z31" s="398"/>
      <c r="AA31" s="398"/>
      <c r="AB31" s="398"/>
      <c r="AC31" s="398"/>
      <c r="AD31" s="398"/>
      <c r="AE31" s="398"/>
      <c r="AF31" s="398"/>
    </row>
    <row r="32" spans="1:32">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c r="AC32" s="25"/>
      <c r="AD32" s="25"/>
    </row>
    <row r="33" spans="1:32" s="87" customFormat="1" ht="23.25" customHeight="1">
      <c r="A33" s="34" t="s">
        <v>18</v>
      </c>
      <c r="B33" s="34"/>
      <c r="C33" s="34"/>
      <c r="D33" s="34"/>
      <c r="E33" s="34"/>
      <c r="F33" s="34"/>
      <c r="G33" s="34"/>
      <c r="H33" s="34"/>
      <c r="I33" s="34"/>
      <c r="J33" s="34"/>
      <c r="K33" s="34"/>
      <c r="L33" s="34"/>
      <c r="M33" s="34"/>
      <c r="N33" s="34"/>
      <c r="O33" s="34"/>
      <c r="P33" s="34"/>
      <c r="Q33" s="34"/>
      <c r="R33" s="34"/>
      <c r="S33" s="34"/>
      <c r="T33" s="34"/>
      <c r="U33" s="34"/>
      <c r="V33" s="34"/>
      <c r="W33" s="34"/>
      <c r="X33" s="34"/>
      <c r="Y33" s="34"/>
      <c r="Z33" s="34"/>
      <c r="AA33" s="34"/>
      <c r="AB33" s="34"/>
      <c r="AC33" s="34"/>
      <c r="AD33" s="34"/>
      <c r="AE33" s="34"/>
      <c r="AF33" s="34"/>
    </row>
    <row r="34" spans="1:32" ht="15.75" customHeight="1">
      <c r="A34" s="168" t="s">
        <v>19</v>
      </c>
      <c r="B34" s="168"/>
      <c r="C34" s="168"/>
      <c r="D34" s="168"/>
      <c r="E34" s="168"/>
      <c r="F34" s="168"/>
      <c r="G34" s="168"/>
      <c r="H34" s="168"/>
      <c r="I34" s="168"/>
      <c r="J34" s="169">
        <v>2023</v>
      </c>
      <c r="K34" s="170"/>
      <c r="L34" s="170"/>
      <c r="M34" s="170"/>
      <c r="N34" s="151" t="s">
        <v>4</v>
      </c>
      <c r="O34" s="171">
        <v>9</v>
      </c>
      <c r="P34" s="171"/>
      <c r="Q34" s="151" t="s">
        <v>16</v>
      </c>
      <c r="R34" s="46"/>
      <c r="S34" s="46" t="s">
        <v>20</v>
      </c>
      <c r="T34" s="11"/>
      <c r="U34" s="11"/>
      <c r="V34" s="170">
        <v>2025</v>
      </c>
      <c r="W34" s="170"/>
      <c r="X34" s="170"/>
      <c r="Y34" s="170"/>
      <c r="Z34" s="151" t="s">
        <v>4</v>
      </c>
      <c r="AA34" s="171">
        <v>8</v>
      </c>
      <c r="AB34" s="171"/>
      <c r="AC34" s="71" t="s">
        <v>16</v>
      </c>
      <c r="AD34" s="178"/>
      <c r="AE34" s="178"/>
      <c r="AF34" s="12"/>
    </row>
    <row r="35" spans="1:32" ht="15.75" customHeight="1">
      <c r="A35" s="179" t="s">
        <v>220</v>
      </c>
      <c r="B35" s="180"/>
      <c r="C35" s="180"/>
      <c r="D35" s="180"/>
      <c r="E35" s="180"/>
      <c r="F35" s="180"/>
      <c r="G35" s="180"/>
      <c r="H35" s="180"/>
      <c r="I35" s="181"/>
      <c r="J35" s="182" t="s">
        <v>176</v>
      </c>
      <c r="K35" s="183"/>
      <c r="L35" s="183"/>
      <c r="M35" s="183"/>
      <c r="N35" s="183"/>
      <c r="O35" s="183"/>
      <c r="P35" s="183"/>
      <c r="Q35" s="183"/>
      <c r="R35" s="183"/>
      <c r="S35" s="183"/>
      <c r="T35" s="183"/>
      <c r="U35" s="183"/>
      <c r="V35" s="183"/>
      <c r="W35" s="183"/>
      <c r="X35" s="183"/>
      <c r="Y35" s="183"/>
      <c r="Z35" s="183"/>
      <c r="AA35" s="183"/>
      <c r="AB35" s="183"/>
      <c r="AC35" s="183"/>
      <c r="AD35" s="183"/>
      <c r="AE35" s="183"/>
      <c r="AF35" s="184"/>
    </row>
    <row r="36" spans="1:32" ht="15.75" customHeight="1">
      <c r="A36" s="168" t="s">
        <v>221</v>
      </c>
      <c r="B36" s="168"/>
      <c r="C36" s="168"/>
      <c r="D36" s="168"/>
      <c r="E36" s="168"/>
      <c r="F36" s="168"/>
      <c r="G36" s="168"/>
      <c r="H36" s="168"/>
      <c r="I36" s="168"/>
      <c r="J36" s="185" t="s">
        <v>178</v>
      </c>
      <c r="K36" s="186"/>
      <c r="L36" s="186"/>
      <c r="M36" s="186"/>
      <c r="N36" s="186"/>
      <c r="O36" s="186"/>
      <c r="P36" s="186"/>
      <c r="Q36" s="186"/>
      <c r="R36" s="186"/>
      <c r="S36" s="186"/>
      <c r="T36" s="186"/>
      <c r="U36" s="187"/>
      <c r="V36" s="168" t="s">
        <v>15</v>
      </c>
      <c r="W36" s="168"/>
      <c r="X36" s="168"/>
      <c r="Y36" s="182" t="s">
        <v>179</v>
      </c>
      <c r="Z36" s="183"/>
      <c r="AA36" s="183"/>
      <c r="AB36" s="183"/>
      <c r="AC36" s="183"/>
      <c r="AD36" s="183"/>
      <c r="AE36" s="183"/>
      <c r="AF36" s="184"/>
    </row>
    <row r="38" spans="1:32" s="87" customFormat="1" ht="23.25" customHeight="1">
      <c r="A38" s="34" t="s">
        <v>226</v>
      </c>
      <c r="B38" s="34"/>
      <c r="C38" s="34"/>
      <c r="D38" s="34"/>
      <c r="E38" s="34"/>
      <c r="F38" s="34"/>
      <c r="G38" s="34"/>
      <c r="H38" s="34"/>
      <c r="I38" s="34"/>
      <c r="J38" s="34"/>
      <c r="K38" s="34"/>
      <c r="L38" s="34"/>
      <c r="M38" s="34"/>
      <c r="N38" s="34"/>
      <c r="O38" s="34"/>
      <c r="P38" s="34"/>
      <c r="Q38" s="34"/>
      <c r="R38" s="34"/>
      <c r="S38" s="34"/>
      <c r="T38" s="34"/>
      <c r="U38" s="34"/>
      <c r="V38" s="34"/>
      <c r="W38" s="34"/>
      <c r="X38" s="34"/>
      <c r="Y38" s="34"/>
      <c r="Z38" s="34"/>
      <c r="AA38" s="34"/>
      <c r="AB38" s="34"/>
      <c r="AC38" s="34"/>
      <c r="AD38" s="34"/>
      <c r="AE38" s="34"/>
      <c r="AF38" s="34"/>
    </row>
    <row r="39" spans="1:32">
      <c r="A39" s="172" t="s">
        <v>28</v>
      </c>
      <c r="B39" s="173"/>
      <c r="C39" s="174"/>
      <c r="D39" s="172" t="s">
        <v>29</v>
      </c>
      <c r="E39" s="173"/>
      <c r="F39" s="174"/>
      <c r="G39" s="172" t="s">
        <v>30</v>
      </c>
      <c r="H39" s="173"/>
      <c r="I39" s="173"/>
      <c r="J39" s="173"/>
      <c r="K39" s="173"/>
      <c r="L39" s="174"/>
      <c r="M39" s="175" t="s">
        <v>31</v>
      </c>
      <c r="N39" s="176"/>
      <c r="O39" s="177"/>
      <c r="P39" s="175" t="s">
        <v>62</v>
      </c>
      <c r="Q39" s="176"/>
      <c r="R39" s="176"/>
      <c r="S39" s="176"/>
      <c r="T39" s="177"/>
      <c r="U39" s="172" t="s">
        <v>32</v>
      </c>
      <c r="V39" s="173"/>
      <c r="W39" s="173"/>
      <c r="X39" s="173"/>
      <c r="Y39" s="173"/>
      <c r="Z39" s="173"/>
      <c r="AA39" s="5"/>
      <c r="AB39" s="5"/>
      <c r="AC39" s="5"/>
      <c r="AD39" s="5"/>
      <c r="AE39" s="5"/>
      <c r="AF39" s="6"/>
    </row>
    <row r="40" spans="1:32" ht="15.75" customHeight="1">
      <c r="A40" s="202" t="s">
        <v>228</v>
      </c>
      <c r="B40" s="203"/>
      <c r="C40" s="204"/>
      <c r="D40" s="121">
        <v>1</v>
      </c>
      <c r="E40" s="191" t="s">
        <v>22</v>
      </c>
      <c r="F40" s="192"/>
      <c r="G40" s="191">
        <v>2024</v>
      </c>
      <c r="H40" s="211"/>
      <c r="I40" s="192"/>
      <c r="J40" s="47" t="s">
        <v>4</v>
      </c>
      <c r="K40" s="125">
        <v>4</v>
      </c>
      <c r="L40" s="47" t="s">
        <v>21</v>
      </c>
      <c r="M40" s="212" t="s">
        <v>156</v>
      </c>
      <c r="N40" s="212"/>
      <c r="O40" s="212"/>
      <c r="P40" s="197" t="s">
        <v>231</v>
      </c>
      <c r="Q40" s="198"/>
      <c r="R40" s="198"/>
      <c r="S40" s="198"/>
      <c r="T40" s="199"/>
      <c r="U40" s="200">
        <v>1075000</v>
      </c>
      <c r="V40" s="201"/>
      <c r="W40" s="201"/>
      <c r="X40" s="201"/>
      <c r="Y40" s="201"/>
      <c r="Z40" s="201"/>
      <c r="AA40" s="13" t="s">
        <v>17</v>
      </c>
      <c r="AB40" s="188">
        <f>IF(M40="支給",U40*1,IF(M40="返納",U40*-1,""))</f>
        <v>1075000</v>
      </c>
      <c r="AC40" s="189"/>
      <c r="AD40" s="189"/>
      <c r="AE40" s="190"/>
      <c r="AF40" s="13" t="s">
        <v>17</v>
      </c>
    </row>
    <row r="41" spans="1:32" ht="15.75" customHeight="1">
      <c r="A41" s="205"/>
      <c r="B41" s="206"/>
      <c r="C41" s="207"/>
      <c r="D41" s="126">
        <v>2</v>
      </c>
      <c r="E41" s="191" t="s">
        <v>22</v>
      </c>
      <c r="F41" s="192"/>
      <c r="G41" s="193">
        <v>2024</v>
      </c>
      <c r="H41" s="194"/>
      <c r="I41" s="195"/>
      <c r="J41" s="47" t="s">
        <v>4</v>
      </c>
      <c r="K41" s="125">
        <v>8</v>
      </c>
      <c r="L41" s="47" t="s">
        <v>21</v>
      </c>
      <c r="M41" s="196" t="s">
        <v>155</v>
      </c>
      <c r="N41" s="196"/>
      <c r="O41" s="196"/>
      <c r="P41" s="197" t="s">
        <v>214</v>
      </c>
      <c r="Q41" s="198"/>
      <c r="R41" s="198"/>
      <c r="S41" s="198"/>
      <c r="T41" s="199"/>
      <c r="U41" s="200">
        <v>25000</v>
      </c>
      <c r="V41" s="201"/>
      <c r="W41" s="201"/>
      <c r="X41" s="201"/>
      <c r="Y41" s="201"/>
      <c r="Z41" s="201"/>
      <c r="AA41" s="13" t="s">
        <v>17</v>
      </c>
      <c r="AB41" s="188">
        <f t="shared" ref="AB41:AB45" si="0">IF(M41="支給",U41*1,IF(M41="返納",U41*-1,""))</f>
        <v>-25000</v>
      </c>
      <c r="AC41" s="189"/>
      <c r="AD41" s="189"/>
      <c r="AE41" s="190"/>
      <c r="AF41" s="13" t="s">
        <v>17</v>
      </c>
    </row>
    <row r="42" spans="1:32" ht="15.75" customHeight="1">
      <c r="A42" s="205"/>
      <c r="B42" s="206"/>
      <c r="C42" s="207"/>
      <c r="D42" s="126">
        <v>3</v>
      </c>
      <c r="E42" s="191" t="s">
        <v>22</v>
      </c>
      <c r="F42" s="192"/>
      <c r="G42" s="193">
        <v>2024</v>
      </c>
      <c r="H42" s="194"/>
      <c r="I42" s="195"/>
      <c r="J42" s="47" t="s">
        <v>4</v>
      </c>
      <c r="K42" s="125">
        <v>8</v>
      </c>
      <c r="L42" s="47" t="s">
        <v>21</v>
      </c>
      <c r="M42" s="196" t="s">
        <v>155</v>
      </c>
      <c r="N42" s="196"/>
      <c r="O42" s="196"/>
      <c r="P42" s="197" t="s">
        <v>231</v>
      </c>
      <c r="Q42" s="198"/>
      <c r="R42" s="198"/>
      <c r="S42" s="198"/>
      <c r="T42" s="199"/>
      <c r="U42" s="200">
        <v>25000</v>
      </c>
      <c r="V42" s="201"/>
      <c r="W42" s="201"/>
      <c r="X42" s="201"/>
      <c r="Y42" s="201"/>
      <c r="Z42" s="201"/>
      <c r="AA42" s="13" t="s">
        <v>17</v>
      </c>
      <c r="AB42" s="188">
        <f t="shared" si="0"/>
        <v>-25000</v>
      </c>
      <c r="AC42" s="189"/>
      <c r="AD42" s="189"/>
      <c r="AE42" s="190"/>
      <c r="AF42" s="13" t="s">
        <v>17</v>
      </c>
    </row>
    <row r="43" spans="1:32" ht="15.75" customHeight="1">
      <c r="A43" s="205"/>
      <c r="B43" s="206"/>
      <c r="C43" s="207"/>
      <c r="D43" s="126"/>
      <c r="E43" s="191" t="s">
        <v>22</v>
      </c>
      <c r="F43" s="192"/>
      <c r="G43" s="193"/>
      <c r="H43" s="194"/>
      <c r="I43" s="195"/>
      <c r="J43" s="47" t="s">
        <v>4</v>
      </c>
      <c r="K43" s="125"/>
      <c r="L43" s="47" t="s">
        <v>21</v>
      </c>
      <c r="M43" s="196"/>
      <c r="N43" s="196"/>
      <c r="O43" s="196"/>
      <c r="P43" s="213"/>
      <c r="Q43" s="214"/>
      <c r="R43" s="214"/>
      <c r="S43" s="214"/>
      <c r="T43" s="215"/>
      <c r="U43" s="200"/>
      <c r="V43" s="201"/>
      <c r="W43" s="201"/>
      <c r="X43" s="201"/>
      <c r="Y43" s="201"/>
      <c r="Z43" s="201"/>
      <c r="AA43" s="13" t="s">
        <v>17</v>
      </c>
      <c r="AB43" s="188" t="str">
        <f t="shared" si="0"/>
        <v/>
      </c>
      <c r="AC43" s="189"/>
      <c r="AD43" s="189"/>
      <c r="AE43" s="190"/>
      <c r="AF43" s="13" t="s">
        <v>17</v>
      </c>
    </row>
    <row r="44" spans="1:32" ht="15.75" customHeight="1">
      <c r="A44" s="205"/>
      <c r="B44" s="206"/>
      <c r="C44" s="207"/>
      <c r="D44" s="126"/>
      <c r="E44" s="191" t="s">
        <v>22</v>
      </c>
      <c r="F44" s="192"/>
      <c r="G44" s="193"/>
      <c r="H44" s="194"/>
      <c r="I44" s="195"/>
      <c r="J44" s="47" t="s">
        <v>4</v>
      </c>
      <c r="K44" s="125"/>
      <c r="L44" s="47" t="s">
        <v>21</v>
      </c>
      <c r="M44" s="196"/>
      <c r="N44" s="196"/>
      <c r="O44" s="196"/>
      <c r="P44" s="213"/>
      <c r="Q44" s="214"/>
      <c r="R44" s="214"/>
      <c r="S44" s="214"/>
      <c r="T44" s="215"/>
      <c r="U44" s="200"/>
      <c r="V44" s="201"/>
      <c r="W44" s="201"/>
      <c r="X44" s="201"/>
      <c r="Y44" s="201"/>
      <c r="Z44" s="201"/>
      <c r="AA44" s="13" t="s">
        <v>17</v>
      </c>
      <c r="AB44" s="188" t="str">
        <f t="shared" si="0"/>
        <v/>
      </c>
      <c r="AC44" s="189"/>
      <c r="AD44" s="189"/>
      <c r="AE44" s="190"/>
      <c r="AF44" s="13" t="s">
        <v>17</v>
      </c>
    </row>
    <row r="45" spans="1:32" ht="15.75" customHeight="1">
      <c r="A45" s="208"/>
      <c r="B45" s="209"/>
      <c r="C45" s="210"/>
      <c r="D45" s="126"/>
      <c r="E45" s="191" t="s">
        <v>22</v>
      </c>
      <c r="F45" s="192"/>
      <c r="G45" s="193"/>
      <c r="H45" s="194"/>
      <c r="I45" s="195"/>
      <c r="J45" s="47" t="s">
        <v>4</v>
      </c>
      <c r="K45" s="125"/>
      <c r="L45" s="47" t="s">
        <v>21</v>
      </c>
      <c r="M45" s="196"/>
      <c r="N45" s="196"/>
      <c r="O45" s="196"/>
      <c r="P45" s="213"/>
      <c r="Q45" s="214"/>
      <c r="R45" s="214"/>
      <c r="S45" s="214"/>
      <c r="T45" s="215"/>
      <c r="U45" s="200"/>
      <c r="V45" s="201"/>
      <c r="W45" s="201"/>
      <c r="X45" s="201"/>
      <c r="Y45" s="201"/>
      <c r="Z45" s="201"/>
      <c r="AA45" s="13" t="s">
        <v>17</v>
      </c>
      <c r="AB45" s="188" t="str">
        <f t="shared" si="0"/>
        <v/>
      </c>
      <c r="AC45" s="189"/>
      <c r="AD45" s="189"/>
      <c r="AE45" s="190"/>
      <c r="AF45" s="13" t="s">
        <v>17</v>
      </c>
    </row>
    <row r="46" spans="1:32" ht="15.75" customHeight="1">
      <c r="A46" s="14"/>
      <c r="B46" s="15"/>
      <c r="C46" s="15"/>
      <c r="D46" s="15" t="s">
        <v>25</v>
      </c>
      <c r="E46" s="15"/>
      <c r="F46" s="15"/>
      <c r="G46" s="15" t="s">
        <v>23</v>
      </c>
      <c r="H46" s="26" t="s">
        <v>185</v>
      </c>
      <c r="I46" s="15"/>
      <c r="J46" s="15"/>
      <c r="K46" s="15"/>
      <c r="L46" s="15"/>
      <c r="M46" s="15" t="s">
        <v>24</v>
      </c>
      <c r="N46" s="15"/>
      <c r="O46" s="15"/>
      <c r="P46" s="15"/>
      <c r="Q46" s="15"/>
      <c r="R46" s="15"/>
      <c r="S46" s="15"/>
      <c r="T46" s="15"/>
      <c r="U46" s="15"/>
      <c r="V46" s="15"/>
      <c r="W46" s="15"/>
      <c r="X46" s="15"/>
      <c r="Y46" s="15"/>
      <c r="Z46" s="15"/>
      <c r="AA46" s="16"/>
      <c r="AB46" s="188">
        <f ca="1">SUMIF(P40:T45,H46,AB40:AE45)</f>
        <v>-25000</v>
      </c>
      <c r="AC46" s="189"/>
      <c r="AD46" s="189"/>
      <c r="AE46" s="190"/>
      <c r="AF46" s="13" t="s">
        <v>17</v>
      </c>
    </row>
    <row r="47" spans="1:32" ht="15.75" customHeight="1">
      <c r="A47" s="14"/>
      <c r="B47" s="15"/>
      <c r="C47" s="15"/>
      <c r="D47" s="15" t="s">
        <v>26</v>
      </c>
      <c r="E47" s="15"/>
      <c r="F47" s="15"/>
      <c r="G47" s="15" t="s">
        <v>23</v>
      </c>
      <c r="H47" s="26" t="s">
        <v>215</v>
      </c>
      <c r="I47" s="15"/>
      <c r="J47" s="15"/>
      <c r="K47" s="15"/>
      <c r="L47" s="15"/>
      <c r="M47" s="15" t="s">
        <v>24</v>
      </c>
      <c r="N47" s="15"/>
      <c r="O47" s="15"/>
      <c r="P47" s="15"/>
      <c r="Q47" s="15"/>
      <c r="R47" s="15"/>
      <c r="S47" s="15"/>
      <c r="T47" s="15"/>
      <c r="U47" s="15"/>
      <c r="V47" s="15"/>
      <c r="W47" s="15"/>
      <c r="X47" s="15"/>
      <c r="Y47" s="15"/>
      <c r="Z47" s="15"/>
      <c r="AA47" s="16"/>
      <c r="AB47" s="188">
        <f ca="1">SUMIF(P40:T45,H47,AB40:AE45)+SUMIF(P40:T45,"",AB40:AE45)</f>
        <v>1050000</v>
      </c>
      <c r="AC47" s="189"/>
      <c r="AD47" s="189"/>
      <c r="AE47" s="190"/>
      <c r="AF47" s="13" t="s">
        <v>17</v>
      </c>
    </row>
    <row r="48" spans="1:32" ht="15.75" customHeight="1">
      <c r="A48" s="235" t="s">
        <v>261</v>
      </c>
      <c r="B48" s="236"/>
      <c r="C48" s="237"/>
      <c r="D48" s="121">
        <v>1</v>
      </c>
      <c r="E48" s="191" t="s">
        <v>22</v>
      </c>
      <c r="F48" s="192"/>
      <c r="G48" s="217">
        <v>2024</v>
      </c>
      <c r="H48" s="218"/>
      <c r="I48" s="219"/>
      <c r="J48" s="47" t="s">
        <v>4</v>
      </c>
      <c r="K48" s="125">
        <v>10</v>
      </c>
      <c r="L48" s="47" t="s">
        <v>21</v>
      </c>
      <c r="M48" s="196" t="s">
        <v>156</v>
      </c>
      <c r="N48" s="196"/>
      <c r="O48" s="196"/>
      <c r="P48" s="216" t="s">
        <v>231</v>
      </c>
      <c r="Q48" s="216"/>
      <c r="R48" s="216"/>
      <c r="S48" s="216"/>
      <c r="T48" s="216"/>
      <c r="U48" s="200">
        <v>1505000</v>
      </c>
      <c r="V48" s="201"/>
      <c r="W48" s="201"/>
      <c r="X48" s="201"/>
      <c r="Y48" s="201"/>
      <c r="Z48" s="201"/>
      <c r="AA48" s="13" t="s">
        <v>17</v>
      </c>
      <c r="AB48" s="188">
        <f t="shared" ref="AB48:AB51" si="1">IF(M48="支給",U48*1,IF(M48="返納",U48*-1,""))</f>
        <v>1505000</v>
      </c>
      <c r="AC48" s="189"/>
      <c r="AD48" s="189"/>
      <c r="AE48" s="190"/>
      <c r="AF48" s="13" t="s">
        <v>17</v>
      </c>
    </row>
    <row r="49" spans="1:32" ht="15.75" customHeight="1">
      <c r="A49" s="238"/>
      <c r="B49" s="239"/>
      <c r="C49" s="240"/>
      <c r="D49" s="126"/>
      <c r="E49" s="191" t="s">
        <v>22</v>
      </c>
      <c r="F49" s="192"/>
      <c r="G49" s="217">
        <v>2024</v>
      </c>
      <c r="H49" s="218"/>
      <c r="I49" s="219"/>
      <c r="J49" s="47" t="s">
        <v>4</v>
      </c>
      <c r="K49" s="125">
        <v>12</v>
      </c>
      <c r="L49" s="47" t="s">
        <v>21</v>
      </c>
      <c r="M49" s="196" t="s">
        <v>156</v>
      </c>
      <c r="N49" s="196"/>
      <c r="O49" s="196"/>
      <c r="P49" s="216" t="s">
        <v>231</v>
      </c>
      <c r="Q49" s="216"/>
      <c r="R49" s="216"/>
      <c r="S49" s="216"/>
      <c r="T49" s="216"/>
      <c r="U49" s="200">
        <v>100332</v>
      </c>
      <c r="V49" s="201"/>
      <c r="W49" s="201"/>
      <c r="X49" s="201"/>
      <c r="Y49" s="201"/>
      <c r="Z49" s="201"/>
      <c r="AA49" s="13" t="s">
        <v>17</v>
      </c>
      <c r="AB49" s="188">
        <f t="shared" si="1"/>
        <v>100332</v>
      </c>
      <c r="AC49" s="189"/>
      <c r="AD49" s="189"/>
      <c r="AE49" s="190"/>
      <c r="AF49" s="13" t="s">
        <v>17</v>
      </c>
    </row>
    <row r="50" spans="1:32" ht="15.75" customHeight="1">
      <c r="A50" s="238"/>
      <c r="B50" s="239"/>
      <c r="C50" s="240"/>
      <c r="D50" s="126"/>
      <c r="E50" s="191" t="s">
        <v>22</v>
      </c>
      <c r="F50" s="192"/>
      <c r="G50" s="217"/>
      <c r="H50" s="218"/>
      <c r="I50" s="219"/>
      <c r="J50" s="47" t="s">
        <v>4</v>
      </c>
      <c r="K50" s="125"/>
      <c r="L50" s="47" t="s">
        <v>21</v>
      </c>
      <c r="M50" s="196"/>
      <c r="N50" s="196"/>
      <c r="O50" s="196"/>
      <c r="P50" s="216"/>
      <c r="Q50" s="216"/>
      <c r="R50" s="216"/>
      <c r="S50" s="216"/>
      <c r="T50" s="216"/>
      <c r="U50" s="200"/>
      <c r="V50" s="201"/>
      <c r="W50" s="201"/>
      <c r="X50" s="201"/>
      <c r="Y50" s="201"/>
      <c r="Z50" s="201"/>
      <c r="AA50" s="13" t="s">
        <v>17</v>
      </c>
      <c r="AB50" s="188" t="str">
        <f t="shared" si="1"/>
        <v/>
      </c>
      <c r="AC50" s="189"/>
      <c r="AD50" s="189"/>
      <c r="AE50" s="190"/>
      <c r="AF50" s="13" t="s">
        <v>17</v>
      </c>
    </row>
    <row r="51" spans="1:32" ht="15.75" customHeight="1">
      <c r="A51" s="241"/>
      <c r="B51" s="242"/>
      <c r="C51" s="243"/>
      <c r="D51" s="126"/>
      <c r="E51" s="191" t="s">
        <v>22</v>
      </c>
      <c r="F51" s="192"/>
      <c r="G51" s="217"/>
      <c r="H51" s="218"/>
      <c r="I51" s="219"/>
      <c r="J51" s="47" t="s">
        <v>4</v>
      </c>
      <c r="K51" s="125"/>
      <c r="L51" s="47" t="s">
        <v>21</v>
      </c>
      <c r="M51" s="196"/>
      <c r="N51" s="196"/>
      <c r="O51" s="196"/>
      <c r="P51" s="438"/>
      <c r="Q51" s="438"/>
      <c r="R51" s="438"/>
      <c r="S51" s="438"/>
      <c r="T51" s="438"/>
      <c r="U51" s="200"/>
      <c r="V51" s="201"/>
      <c r="W51" s="201"/>
      <c r="X51" s="201"/>
      <c r="Y51" s="201"/>
      <c r="Z51" s="201"/>
      <c r="AA51" s="13" t="s">
        <v>17</v>
      </c>
      <c r="AB51" s="188" t="str">
        <f t="shared" si="1"/>
        <v/>
      </c>
      <c r="AC51" s="189"/>
      <c r="AD51" s="189"/>
      <c r="AE51" s="190"/>
      <c r="AF51" s="13" t="s">
        <v>17</v>
      </c>
    </row>
    <row r="52" spans="1:32" ht="15.75" customHeight="1" thickBot="1">
      <c r="A52" s="14"/>
      <c r="B52" s="15"/>
      <c r="C52" s="15"/>
      <c r="D52" s="15" t="s">
        <v>27</v>
      </c>
      <c r="E52" s="15"/>
      <c r="F52" s="15"/>
      <c r="G52" s="15" t="s">
        <v>23</v>
      </c>
      <c r="H52" s="15" t="s">
        <v>215</v>
      </c>
      <c r="I52" s="15"/>
      <c r="J52" s="15"/>
      <c r="K52" s="15"/>
      <c r="L52" s="15"/>
      <c r="M52" s="15" t="s">
        <v>24</v>
      </c>
      <c r="N52" s="15"/>
      <c r="O52" s="15"/>
      <c r="P52" s="15"/>
      <c r="Q52" s="15"/>
      <c r="R52" s="15"/>
      <c r="S52" s="15"/>
      <c r="T52" s="15"/>
      <c r="U52" s="15"/>
      <c r="V52" s="15"/>
      <c r="W52" s="15"/>
      <c r="X52" s="15"/>
      <c r="Y52" s="15"/>
      <c r="Z52" s="15"/>
      <c r="AA52" s="16"/>
      <c r="AB52" s="220">
        <f>SUM(AB48:AE51)</f>
        <v>1605332</v>
      </c>
      <c r="AC52" s="221"/>
      <c r="AD52" s="221"/>
      <c r="AE52" s="222"/>
      <c r="AF52" s="17" t="s">
        <v>17</v>
      </c>
    </row>
    <row r="53" spans="1:32" ht="15.75" customHeight="1" thickTop="1">
      <c r="A53" s="154" t="s">
        <v>232</v>
      </c>
      <c r="B53" s="155"/>
      <c r="C53" s="155"/>
      <c r="D53" s="155"/>
      <c r="E53" s="155"/>
      <c r="F53" s="155"/>
      <c r="G53" s="155"/>
      <c r="H53" s="155"/>
      <c r="I53" s="155"/>
      <c r="J53" s="155"/>
      <c r="K53" s="155"/>
      <c r="L53" s="155"/>
      <c r="M53" s="155"/>
      <c r="N53" s="155"/>
      <c r="O53" s="155"/>
      <c r="P53" s="155"/>
      <c r="Q53" s="155"/>
      <c r="R53" s="155"/>
      <c r="S53" s="155"/>
      <c r="T53" s="155"/>
      <c r="U53" s="155"/>
      <c r="V53" s="155"/>
      <c r="W53" s="155"/>
      <c r="X53" s="155"/>
      <c r="Y53" s="155"/>
      <c r="Z53" s="155"/>
      <c r="AA53" s="156"/>
      <c r="AB53" s="223">
        <f ca="1">AB47+AB52</f>
        <v>2655332</v>
      </c>
      <c r="AC53" s="224"/>
      <c r="AD53" s="224"/>
      <c r="AE53" s="225"/>
      <c r="AF53" s="21" t="s">
        <v>17</v>
      </c>
    </row>
    <row r="54" spans="1:32" ht="15.75" customHeight="1">
      <c r="A54" s="97" t="s">
        <v>233</v>
      </c>
      <c r="B54" s="98"/>
      <c r="C54" s="98"/>
      <c r="D54" s="98"/>
      <c r="E54" s="98"/>
      <c r="F54" s="98"/>
      <c r="G54" s="98"/>
      <c r="H54" s="98"/>
      <c r="I54" s="98"/>
      <c r="J54" s="98"/>
      <c r="K54" s="98"/>
      <c r="L54" s="98"/>
      <c r="M54" s="98"/>
      <c r="N54" s="98"/>
      <c r="O54" s="98"/>
      <c r="P54" s="98"/>
      <c r="Q54" s="98"/>
      <c r="R54" s="98"/>
      <c r="S54" s="98"/>
      <c r="T54" s="98"/>
      <c r="U54" s="98"/>
      <c r="V54" s="98"/>
      <c r="W54" s="98"/>
      <c r="X54" s="98"/>
      <c r="Y54" s="98"/>
      <c r="Z54" s="98"/>
      <c r="AA54" s="99"/>
      <c r="AB54" s="226">
        <v>3000000</v>
      </c>
      <c r="AC54" s="227"/>
      <c r="AD54" s="227"/>
      <c r="AE54" s="228"/>
      <c r="AF54" s="17" t="s">
        <v>17</v>
      </c>
    </row>
    <row r="55" spans="1:32" ht="15.75" customHeight="1">
      <c r="A55" s="391" t="s">
        <v>234</v>
      </c>
      <c r="B55" s="392"/>
      <c r="C55" s="392"/>
      <c r="D55" s="392"/>
      <c r="E55" s="392"/>
      <c r="F55" s="392"/>
      <c r="G55" s="392"/>
      <c r="H55" s="392"/>
      <c r="I55" s="392"/>
      <c r="J55" s="392"/>
      <c r="K55" s="392"/>
      <c r="L55" s="392"/>
      <c r="M55" s="392"/>
      <c r="N55" s="392"/>
      <c r="O55" s="392"/>
      <c r="P55" s="392"/>
      <c r="Q55" s="392"/>
      <c r="R55" s="392"/>
      <c r="S55" s="392"/>
      <c r="T55" s="392"/>
      <c r="U55" s="392"/>
      <c r="V55" s="392"/>
      <c r="W55" s="392"/>
      <c r="X55" s="392"/>
      <c r="Y55" s="392"/>
      <c r="Z55" s="392"/>
      <c r="AA55" s="393"/>
      <c r="AB55" s="229">
        <f ca="1">AB54-AB53</f>
        <v>344668</v>
      </c>
      <c r="AC55" s="230"/>
      <c r="AD55" s="230"/>
      <c r="AE55" s="231"/>
      <c r="AF55" s="22" t="s">
        <v>17</v>
      </c>
    </row>
    <row r="56" spans="1:32">
      <c r="A56" s="28" t="s">
        <v>235</v>
      </c>
      <c r="B56" s="29"/>
      <c r="C56" s="8"/>
      <c r="D56" s="8"/>
      <c r="E56" s="8"/>
      <c r="F56" s="8"/>
      <c r="G56" s="8"/>
      <c r="H56" s="8"/>
      <c r="I56" s="8"/>
      <c r="J56" s="8"/>
      <c r="K56" s="8"/>
      <c r="L56" s="8"/>
      <c r="M56" s="8"/>
      <c r="N56" s="8"/>
      <c r="O56" s="8"/>
      <c r="P56" s="8"/>
      <c r="Q56" s="8"/>
      <c r="R56" s="8"/>
      <c r="S56" s="8"/>
      <c r="T56" s="8"/>
      <c r="U56" s="8"/>
      <c r="V56" s="8"/>
      <c r="W56" s="8"/>
      <c r="X56" s="8"/>
      <c r="Y56" s="8"/>
      <c r="Z56" s="8"/>
      <c r="AA56" s="8"/>
      <c r="AB56" s="8"/>
      <c r="AC56" s="8"/>
    </row>
    <row r="57" spans="1:32">
      <c r="A57" s="28" t="s">
        <v>236</v>
      </c>
      <c r="B57" s="29"/>
      <c r="C57" s="8"/>
      <c r="D57" s="8"/>
      <c r="E57" s="8"/>
      <c r="F57" s="8"/>
      <c r="G57" s="8"/>
      <c r="H57" s="8"/>
      <c r="I57" s="8"/>
      <c r="J57" s="8"/>
      <c r="K57" s="8"/>
      <c r="L57" s="8"/>
      <c r="M57" s="8"/>
      <c r="N57" s="8"/>
      <c r="O57" s="8"/>
      <c r="P57" s="8"/>
      <c r="Q57" s="8"/>
      <c r="R57" s="8"/>
      <c r="S57" s="8"/>
      <c r="T57" s="8"/>
      <c r="U57" s="8"/>
      <c r="V57" s="8"/>
      <c r="W57" s="8"/>
      <c r="X57" s="8"/>
      <c r="Y57" s="8"/>
      <c r="Z57" s="8"/>
      <c r="AA57" s="8"/>
      <c r="AB57" s="8"/>
      <c r="AC57" s="8"/>
    </row>
    <row r="58" spans="1:32" s="87" customFormat="1" ht="23.25" customHeight="1">
      <c r="A58" s="34" t="s">
        <v>237</v>
      </c>
      <c r="B58" s="34"/>
      <c r="C58" s="34"/>
      <c r="D58" s="34"/>
      <c r="E58" s="34"/>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row>
    <row r="59" spans="1:32">
      <c r="A59" s="172" t="s">
        <v>28</v>
      </c>
      <c r="B59" s="173"/>
      <c r="C59" s="174"/>
      <c r="D59" s="172" t="s">
        <v>29</v>
      </c>
      <c r="E59" s="173"/>
      <c r="F59" s="174"/>
      <c r="G59" s="172" t="s">
        <v>30</v>
      </c>
      <c r="H59" s="173"/>
      <c r="I59" s="173"/>
      <c r="J59" s="173"/>
      <c r="K59" s="173"/>
      <c r="L59" s="174"/>
      <c r="M59" s="175" t="s">
        <v>31</v>
      </c>
      <c r="N59" s="176"/>
      <c r="O59" s="177"/>
      <c r="P59" s="175" t="s">
        <v>62</v>
      </c>
      <c r="Q59" s="176"/>
      <c r="R59" s="176"/>
      <c r="S59" s="176"/>
      <c r="T59" s="177"/>
      <c r="U59" s="172" t="s">
        <v>32</v>
      </c>
      <c r="V59" s="173"/>
      <c r="W59" s="173"/>
      <c r="X59" s="173"/>
      <c r="Y59" s="173"/>
      <c r="Z59" s="173"/>
      <c r="AA59" s="5"/>
      <c r="AB59" s="5"/>
      <c r="AC59" s="5"/>
      <c r="AD59" s="5"/>
      <c r="AE59" s="5"/>
      <c r="AF59" s="6"/>
    </row>
    <row r="60" spans="1:32" ht="15.75" customHeight="1">
      <c r="A60" s="399" t="s">
        <v>238</v>
      </c>
      <c r="B60" s="400"/>
      <c r="C60" s="401"/>
      <c r="D60" s="121">
        <v>1</v>
      </c>
      <c r="E60" s="191" t="s">
        <v>22</v>
      </c>
      <c r="F60" s="192"/>
      <c r="G60" s="217"/>
      <c r="H60" s="218"/>
      <c r="I60" s="219"/>
      <c r="J60" s="47" t="s">
        <v>4</v>
      </c>
      <c r="K60" s="125"/>
      <c r="L60" s="47" t="s">
        <v>21</v>
      </c>
      <c r="M60" s="196"/>
      <c r="N60" s="196"/>
      <c r="O60" s="196"/>
      <c r="P60" s="197"/>
      <c r="Q60" s="198"/>
      <c r="R60" s="198"/>
      <c r="S60" s="198"/>
      <c r="T60" s="199"/>
      <c r="U60" s="200"/>
      <c r="V60" s="201"/>
      <c r="W60" s="201"/>
      <c r="X60" s="201"/>
      <c r="Y60" s="201"/>
      <c r="Z60" s="201"/>
      <c r="AA60" s="13" t="s">
        <v>17</v>
      </c>
      <c r="AB60" s="188" t="str">
        <f t="shared" ref="AB60:AB63" si="2">IF(M60="支給",U60*1,IF(M60="返納",U60*-1,""))</f>
        <v/>
      </c>
      <c r="AC60" s="189"/>
      <c r="AD60" s="189"/>
      <c r="AE60" s="190"/>
      <c r="AF60" s="13" t="s">
        <v>17</v>
      </c>
    </row>
    <row r="61" spans="1:32" ht="15.75" customHeight="1">
      <c r="A61" s="402"/>
      <c r="B61" s="403"/>
      <c r="C61" s="404"/>
      <c r="D61" s="126"/>
      <c r="E61" s="191" t="s">
        <v>22</v>
      </c>
      <c r="F61" s="192"/>
      <c r="G61" s="217"/>
      <c r="H61" s="218"/>
      <c r="I61" s="219"/>
      <c r="J61" s="47" t="s">
        <v>4</v>
      </c>
      <c r="K61" s="125"/>
      <c r="L61" s="47" t="s">
        <v>21</v>
      </c>
      <c r="M61" s="196"/>
      <c r="N61" s="196"/>
      <c r="O61" s="196"/>
      <c r="P61" s="197"/>
      <c r="Q61" s="198"/>
      <c r="R61" s="198"/>
      <c r="S61" s="198"/>
      <c r="T61" s="199"/>
      <c r="U61" s="200"/>
      <c r="V61" s="201"/>
      <c r="W61" s="201"/>
      <c r="X61" s="201"/>
      <c r="Y61" s="201"/>
      <c r="Z61" s="201"/>
      <c r="AA61" s="13" t="s">
        <v>17</v>
      </c>
      <c r="AB61" s="188" t="str">
        <f t="shared" si="2"/>
        <v/>
      </c>
      <c r="AC61" s="189"/>
      <c r="AD61" s="189"/>
      <c r="AE61" s="190"/>
      <c r="AF61" s="13" t="s">
        <v>17</v>
      </c>
    </row>
    <row r="62" spans="1:32" ht="15.75" customHeight="1">
      <c r="A62" s="402"/>
      <c r="B62" s="403"/>
      <c r="C62" s="404"/>
      <c r="D62" s="126"/>
      <c r="E62" s="191" t="s">
        <v>22</v>
      </c>
      <c r="F62" s="192"/>
      <c r="G62" s="217"/>
      <c r="H62" s="218"/>
      <c r="I62" s="219"/>
      <c r="J62" s="47" t="s">
        <v>4</v>
      </c>
      <c r="K62" s="125"/>
      <c r="L62" s="47" t="s">
        <v>21</v>
      </c>
      <c r="M62" s="196"/>
      <c r="N62" s="196"/>
      <c r="O62" s="196"/>
      <c r="P62" s="197"/>
      <c r="Q62" s="198"/>
      <c r="R62" s="198"/>
      <c r="S62" s="198"/>
      <c r="T62" s="199"/>
      <c r="U62" s="200"/>
      <c r="V62" s="201"/>
      <c r="W62" s="201"/>
      <c r="X62" s="201"/>
      <c r="Y62" s="201"/>
      <c r="Z62" s="201"/>
      <c r="AA62" s="13" t="s">
        <v>17</v>
      </c>
      <c r="AB62" s="188" t="str">
        <f t="shared" si="2"/>
        <v/>
      </c>
      <c r="AC62" s="189"/>
      <c r="AD62" s="189"/>
      <c r="AE62" s="190"/>
      <c r="AF62" s="13" t="s">
        <v>17</v>
      </c>
    </row>
    <row r="63" spans="1:32" ht="15.75" customHeight="1">
      <c r="A63" s="405"/>
      <c r="B63" s="406"/>
      <c r="C63" s="407"/>
      <c r="D63" s="126"/>
      <c r="E63" s="191" t="s">
        <v>22</v>
      </c>
      <c r="F63" s="192"/>
      <c r="G63" s="217"/>
      <c r="H63" s="218"/>
      <c r="I63" s="219"/>
      <c r="J63" s="47" t="s">
        <v>4</v>
      </c>
      <c r="K63" s="125"/>
      <c r="L63" s="47" t="s">
        <v>21</v>
      </c>
      <c r="M63" s="196"/>
      <c r="N63" s="196"/>
      <c r="O63" s="196"/>
      <c r="P63" s="197"/>
      <c r="Q63" s="198"/>
      <c r="R63" s="198"/>
      <c r="S63" s="198"/>
      <c r="T63" s="199"/>
      <c r="U63" s="200"/>
      <c r="V63" s="201"/>
      <c r="W63" s="201"/>
      <c r="X63" s="201"/>
      <c r="Y63" s="201"/>
      <c r="Z63" s="201"/>
      <c r="AA63" s="13" t="s">
        <v>17</v>
      </c>
      <c r="AB63" s="188" t="str">
        <f t="shared" si="2"/>
        <v/>
      </c>
      <c r="AC63" s="189"/>
      <c r="AD63" s="189"/>
      <c r="AE63" s="190"/>
      <c r="AF63" s="13" t="s">
        <v>17</v>
      </c>
    </row>
    <row r="64" spans="1:32" ht="15.75" customHeight="1">
      <c r="A64" s="14"/>
      <c r="B64" s="15"/>
      <c r="C64" s="15"/>
      <c r="D64" s="15" t="s">
        <v>41</v>
      </c>
      <c r="E64" s="15"/>
      <c r="F64" s="15"/>
      <c r="G64" s="15" t="s">
        <v>23</v>
      </c>
      <c r="H64" s="26" t="s">
        <v>239</v>
      </c>
      <c r="I64" s="15"/>
      <c r="J64" s="15"/>
      <c r="K64" s="15"/>
      <c r="L64" s="15"/>
      <c r="M64" s="15" t="s">
        <v>24</v>
      </c>
      <c r="N64" s="15"/>
      <c r="O64" s="15"/>
      <c r="P64" s="15"/>
      <c r="Q64" s="15"/>
      <c r="R64" s="15"/>
      <c r="S64" s="15"/>
      <c r="T64" s="15"/>
      <c r="U64" s="15"/>
      <c r="V64" s="15"/>
      <c r="W64" s="15"/>
      <c r="X64" s="15"/>
      <c r="Y64" s="15"/>
      <c r="Z64" s="15"/>
      <c r="AA64" s="16"/>
      <c r="AB64" s="188">
        <f ca="1">SUMIF(P60:T63,H64,AB60:AE64)+SUMIF(P60:T63,"",AB60:AE63)</f>
        <v>0</v>
      </c>
      <c r="AC64" s="189"/>
      <c r="AD64" s="189"/>
      <c r="AE64" s="190"/>
      <c r="AF64" s="17" t="s">
        <v>17</v>
      </c>
    </row>
    <row r="65" spans="1:33">
      <c r="A65" s="7"/>
      <c r="C65" s="8"/>
      <c r="D65" s="8"/>
      <c r="E65" s="8"/>
      <c r="F65" s="8"/>
      <c r="G65" s="8"/>
      <c r="H65" s="8"/>
      <c r="I65" s="8"/>
      <c r="J65" s="8"/>
      <c r="K65" s="8"/>
      <c r="L65" s="8"/>
      <c r="M65" s="8"/>
      <c r="N65" s="8"/>
      <c r="O65" s="8"/>
      <c r="P65" s="8"/>
      <c r="Q65" s="8"/>
      <c r="R65" s="8"/>
      <c r="S65" s="8"/>
      <c r="T65" s="8"/>
      <c r="U65" s="8"/>
      <c r="V65" s="8"/>
      <c r="W65" s="8"/>
      <c r="X65" s="8"/>
      <c r="Y65" s="8"/>
      <c r="Z65" s="8"/>
      <c r="AA65" s="8"/>
      <c r="AB65" s="8"/>
      <c r="AC65" s="8"/>
    </row>
    <row r="66" spans="1:33" s="87" customFormat="1" ht="23.25" customHeight="1">
      <c r="A66" s="34" t="s">
        <v>240</v>
      </c>
      <c r="B66" s="34"/>
      <c r="C66" s="34"/>
      <c r="D66" s="34"/>
      <c r="E66" s="34"/>
      <c r="F66" s="34"/>
      <c r="G66" s="34"/>
      <c r="H66" s="34"/>
      <c r="I66" s="34"/>
      <c r="J66" s="34"/>
      <c r="K66" s="34"/>
      <c r="L66" s="34"/>
      <c r="M66" s="34"/>
      <c r="N66" s="34"/>
      <c r="O66" s="34"/>
      <c r="P66" s="34"/>
      <c r="Q66" s="34"/>
      <c r="R66" s="34"/>
      <c r="S66" s="34"/>
      <c r="T66" s="34"/>
      <c r="U66" s="34"/>
      <c r="V66" s="34"/>
      <c r="W66" s="34"/>
      <c r="X66" s="34"/>
      <c r="Y66" s="34"/>
      <c r="Z66" s="34"/>
      <c r="AA66" s="34"/>
      <c r="AB66" s="34"/>
      <c r="AC66" s="34"/>
      <c r="AD66" s="34"/>
      <c r="AE66" s="34"/>
      <c r="AF66" s="34"/>
    </row>
    <row r="67" spans="1:33" s="87" customFormat="1" ht="18.75" customHeight="1">
      <c r="A67" s="48" t="s">
        <v>241</v>
      </c>
      <c r="B67" s="49"/>
      <c r="C67" s="49"/>
      <c r="D67" s="49"/>
      <c r="E67" s="49"/>
      <c r="F67" s="49"/>
      <c r="G67" s="49"/>
      <c r="H67" s="49"/>
      <c r="I67" s="49"/>
      <c r="J67" s="49"/>
      <c r="K67" s="49"/>
      <c r="L67" s="49"/>
      <c r="M67" s="49"/>
      <c r="N67" s="49"/>
      <c r="O67" s="49"/>
      <c r="P67" s="232" t="s">
        <v>158</v>
      </c>
      <c r="Q67" s="232"/>
      <c r="R67" s="232"/>
      <c r="S67" s="61" t="s">
        <v>171</v>
      </c>
      <c r="T67" s="49"/>
      <c r="U67" s="49"/>
      <c r="V67" s="49"/>
      <c r="W67" s="49"/>
      <c r="X67" s="49"/>
      <c r="Y67" s="49"/>
      <c r="Z67" s="49"/>
      <c r="AA67" s="49"/>
      <c r="AB67" s="49"/>
      <c r="AC67" s="49"/>
      <c r="AD67" s="49"/>
      <c r="AE67" s="49"/>
      <c r="AF67" s="127"/>
    </row>
    <row r="68" spans="1:33" ht="14.25" customHeight="1">
      <c r="A68" s="45" t="s">
        <v>242</v>
      </c>
      <c r="B68" s="5"/>
      <c r="C68" s="5"/>
      <c r="D68" s="5"/>
      <c r="E68" s="5"/>
      <c r="F68" s="5"/>
      <c r="G68" s="5"/>
      <c r="H68" s="5"/>
      <c r="I68" s="5"/>
      <c r="J68" s="5"/>
      <c r="K68" s="5"/>
      <c r="L68" s="5"/>
      <c r="M68" s="5"/>
      <c r="N68" s="5"/>
      <c r="O68" s="5"/>
      <c r="P68" s="5"/>
      <c r="Q68" s="5"/>
      <c r="R68" s="6"/>
      <c r="S68" s="416" t="s">
        <v>243</v>
      </c>
      <c r="T68" s="417"/>
      <c r="U68" s="417"/>
      <c r="V68" s="417"/>
      <c r="W68" s="417"/>
      <c r="X68" s="417"/>
      <c r="Y68" s="417"/>
      <c r="Z68" s="417"/>
      <c r="AA68" s="417"/>
      <c r="AB68" s="417"/>
      <c r="AC68" s="417"/>
      <c r="AD68" s="417"/>
      <c r="AE68" s="417"/>
      <c r="AF68" s="417"/>
    </row>
    <row r="69" spans="1:33" ht="41.65" customHeight="1">
      <c r="A69" s="233">
        <v>2024</v>
      </c>
      <c r="B69" s="234"/>
      <c r="C69" s="234"/>
      <c r="D69" s="50" t="s">
        <v>4</v>
      </c>
      <c r="E69" s="128">
        <v>9</v>
      </c>
      <c r="F69" s="50" t="s">
        <v>21</v>
      </c>
      <c r="G69" s="26" t="s">
        <v>34</v>
      </c>
      <c r="H69" s="234">
        <v>2025</v>
      </c>
      <c r="I69" s="234"/>
      <c r="J69" s="234"/>
      <c r="K69" s="50" t="s">
        <v>4</v>
      </c>
      <c r="L69" s="128">
        <v>8</v>
      </c>
      <c r="M69" s="50" t="s">
        <v>21</v>
      </c>
      <c r="N69" s="26" t="s">
        <v>23</v>
      </c>
      <c r="O69" s="24">
        <f>IF(E69="","",IF(L69="","",IF(AG69&gt;12,12,IF(P67&lt;&gt;"はい",12,AG69))))</f>
        <v>12</v>
      </c>
      <c r="P69" s="152" t="s">
        <v>36</v>
      </c>
      <c r="Q69" s="152" t="s">
        <v>37</v>
      </c>
      <c r="R69" s="152" t="s">
        <v>24</v>
      </c>
      <c r="S69" s="418"/>
      <c r="T69" s="419"/>
      <c r="U69" s="419"/>
      <c r="V69" s="419"/>
      <c r="W69" s="419"/>
      <c r="X69" s="419"/>
      <c r="Y69" s="419"/>
      <c r="Z69" s="419"/>
      <c r="AA69" s="419"/>
      <c r="AB69" s="419"/>
      <c r="AC69" s="419"/>
      <c r="AD69" s="419"/>
      <c r="AE69" s="419"/>
      <c r="AF69" s="419"/>
      <c r="AG69" s="95">
        <f>(H69-A69-1)*12+(12-E69+1)+L69</f>
        <v>12</v>
      </c>
    </row>
    <row r="70" spans="1:33" s="4" customFormat="1" ht="14.25" customHeight="1">
      <c r="A70" s="97" t="s">
        <v>39</v>
      </c>
      <c r="B70" s="98"/>
      <c r="C70" s="45" t="s">
        <v>216</v>
      </c>
      <c r="D70" s="26"/>
      <c r="E70" s="26"/>
      <c r="F70" s="26"/>
      <c r="G70" s="26"/>
      <c r="H70" s="26"/>
      <c r="I70" s="26"/>
      <c r="J70" s="26"/>
      <c r="K70" s="26"/>
      <c r="L70" s="26"/>
      <c r="M70" s="26"/>
      <c r="N70" s="26" t="s">
        <v>23</v>
      </c>
      <c r="O70" s="129">
        <v>7</v>
      </c>
      <c r="P70" s="26" t="s">
        <v>36</v>
      </c>
      <c r="Q70" s="26" t="s">
        <v>37</v>
      </c>
      <c r="R70" s="26" t="s">
        <v>24</v>
      </c>
      <c r="S70" s="252" t="s">
        <v>54</v>
      </c>
      <c r="T70" s="253"/>
      <c r="U70" s="253"/>
      <c r="V70" s="253"/>
      <c r="W70" s="253"/>
      <c r="X70" s="253"/>
      <c r="Y70" s="253"/>
      <c r="Z70" s="253"/>
      <c r="AA70" s="253"/>
      <c r="AB70" s="253"/>
      <c r="AC70" s="253"/>
      <c r="AD70" s="253"/>
      <c r="AE70" s="253"/>
      <c r="AF70" s="254"/>
    </row>
    <row r="71" spans="1:33" s="4" customFormat="1" ht="14.25" customHeight="1">
      <c r="A71" s="110"/>
      <c r="B71" s="93"/>
      <c r="C71" s="45" t="s">
        <v>244</v>
      </c>
      <c r="D71" s="26"/>
      <c r="E71" s="26"/>
      <c r="F71" s="26"/>
      <c r="G71" s="26"/>
      <c r="H71" s="26"/>
      <c r="I71" s="26"/>
      <c r="J71" s="26"/>
      <c r="K71" s="26"/>
      <c r="L71" s="26"/>
      <c r="M71" s="26"/>
      <c r="N71" s="26" t="s">
        <v>23</v>
      </c>
      <c r="O71" s="142">
        <f>O69-O70</f>
        <v>5</v>
      </c>
      <c r="P71" s="26" t="s">
        <v>36</v>
      </c>
      <c r="Q71" s="26" t="s">
        <v>37</v>
      </c>
      <c r="R71" s="26" t="s">
        <v>24</v>
      </c>
      <c r="S71" s="255"/>
      <c r="T71" s="256"/>
      <c r="U71" s="256"/>
      <c r="V71" s="256"/>
      <c r="W71" s="256"/>
      <c r="X71" s="256"/>
      <c r="Y71" s="256"/>
      <c r="Z71" s="256"/>
      <c r="AA71" s="256"/>
      <c r="AB71" s="256"/>
      <c r="AC71" s="256"/>
      <c r="AD71" s="256"/>
      <c r="AE71" s="256"/>
      <c r="AF71" s="257"/>
    </row>
    <row r="73" spans="1:33" s="4" customFormat="1" ht="26.65" customHeight="1">
      <c r="A73" s="175" t="s">
        <v>40</v>
      </c>
      <c r="B73" s="176"/>
      <c r="C73" s="176"/>
      <c r="D73" s="177"/>
      <c r="E73" s="213" t="s">
        <v>86</v>
      </c>
      <c r="F73" s="215"/>
      <c r="G73" s="258" t="str">
        <f>VLOOKUP($E$73,為替レート!$B$5:$E$36,2,FALSE)</f>
        <v>スターリング・ポンド</v>
      </c>
      <c r="H73" s="259"/>
      <c r="I73" s="259"/>
      <c r="J73" s="259"/>
      <c r="K73" s="437"/>
      <c r="L73" s="175" t="s">
        <v>177</v>
      </c>
      <c r="M73" s="176"/>
      <c r="N73" s="176"/>
      <c r="O73" s="176"/>
      <c r="P73" s="176"/>
      <c r="Q73" s="176"/>
      <c r="R73" s="177"/>
      <c r="S73" s="260">
        <f>VLOOKUP($E$73,為替レート!$B$5:$E$36,4,FALSE)</f>
        <v>172</v>
      </c>
      <c r="T73" s="261"/>
      <c r="U73" s="262"/>
      <c r="V73" s="175" t="s">
        <v>217</v>
      </c>
      <c r="W73" s="176"/>
      <c r="X73" s="176"/>
      <c r="Y73" s="176"/>
      <c r="Z73" s="176"/>
      <c r="AA73" s="176"/>
      <c r="AB73" s="177"/>
      <c r="AC73" s="213"/>
      <c r="AD73" s="214"/>
      <c r="AE73" s="215"/>
    </row>
    <row r="74" spans="1:33" ht="12" customHeight="1">
      <c r="A74" s="87"/>
      <c r="B74" s="113"/>
      <c r="C74" s="113"/>
      <c r="D74" s="113"/>
      <c r="E74" s="113"/>
      <c r="F74" s="113"/>
      <c r="G74" s="113"/>
      <c r="H74" s="113"/>
      <c r="I74" s="113"/>
      <c r="J74" s="113"/>
      <c r="K74" s="113"/>
      <c r="L74" s="113"/>
      <c r="M74" s="113"/>
      <c r="N74" s="113"/>
      <c r="O74" s="113"/>
      <c r="P74" s="113"/>
      <c r="Q74" s="113"/>
      <c r="R74" s="113"/>
      <c r="S74" s="113"/>
      <c r="T74" s="123"/>
      <c r="U74" s="123"/>
      <c r="V74" s="123"/>
      <c r="W74" s="123"/>
      <c r="X74" s="124"/>
      <c r="Y74" s="124"/>
      <c r="Z74" s="124"/>
      <c r="AA74" s="124"/>
      <c r="AB74" s="124"/>
      <c r="AC74" s="124"/>
    </row>
    <row r="75" spans="1:33" ht="24" customHeight="1">
      <c r="A75" s="87" t="s">
        <v>169</v>
      </c>
      <c r="B75" s="114"/>
      <c r="C75" s="114"/>
      <c r="D75" s="114"/>
      <c r="E75" s="264" t="s">
        <v>209</v>
      </c>
      <c r="F75" s="264"/>
      <c r="G75" s="264"/>
      <c r="H75" s="264"/>
      <c r="I75" s="264"/>
      <c r="J75" s="264"/>
      <c r="K75" s="264"/>
      <c r="L75" s="264"/>
      <c r="M75" s="264"/>
      <c r="N75" s="264"/>
      <c r="O75" s="264"/>
      <c r="P75" s="264"/>
      <c r="Q75" s="264"/>
      <c r="R75" s="264"/>
      <c r="S75" s="264"/>
      <c r="T75" s="264"/>
      <c r="U75" s="264"/>
      <c r="V75" s="264"/>
      <c r="W75" s="264"/>
      <c r="X75" s="264"/>
      <c r="Y75" s="264"/>
      <c r="Z75" s="264"/>
      <c r="AA75" s="264"/>
      <c r="AB75" s="264"/>
      <c r="AC75" s="264"/>
      <c r="AD75" s="264"/>
      <c r="AE75" s="264"/>
      <c r="AF75" s="264"/>
    </row>
    <row r="76" spans="1:33" s="52" customFormat="1" ht="24.75" customHeight="1">
      <c r="A76" s="413" t="s">
        <v>170</v>
      </c>
      <c r="B76" s="414"/>
      <c r="C76" s="414"/>
      <c r="D76" s="414"/>
      <c r="E76" s="414"/>
      <c r="F76" s="415"/>
      <c r="G76" s="267" t="s">
        <v>47</v>
      </c>
      <c r="H76" s="268"/>
      <c r="I76" s="269"/>
      <c r="J76" s="267" t="s">
        <v>48</v>
      </c>
      <c r="K76" s="268"/>
      <c r="L76" s="269"/>
      <c r="M76" s="429" t="s">
        <v>49</v>
      </c>
      <c r="N76" s="430"/>
      <c r="O76" s="431"/>
      <c r="P76" s="426" t="s">
        <v>50</v>
      </c>
      <c r="Q76" s="427"/>
      <c r="R76" s="428"/>
      <c r="S76" s="423" t="s">
        <v>51</v>
      </c>
      <c r="T76" s="424"/>
      <c r="U76" s="424"/>
      <c r="V76" s="424"/>
      <c r="W76" s="425"/>
      <c r="X76" s="263" t="s">
        <v>52</v>
      </c>
      <c r="Y76" s="263"/>
      <c r="Z76" s="263"/>
      <c r="AA76" s="263"/>
      <c r="AB76" s="263"/>
      <c r="AC76" s="263"/>
      <c r="AD76" s="263"/>
      <c r="AE76" s="263"/>
      <c r="AF76" s="263"/>
    </row>
    <row r="77" spans="1:33" s="52" customFormat="1" ht="20.100000000000001" customHeight="1">
      <c r="A77" s="141" t="s">
        <v>210</v>
      </c>
      <c r="B77" s="420" t="s">
        <v>173</v>
      </c>
      <c r="C77" s="421"/>
      <c r="D77" s="421"/>
      <c r="E77" s="421"/>
      <c r="F77" s="422"/>
      <c r="G77" s="435">
        <v>2025</v>
      </c>
      <c r="H77" s="436"/>
      <c r="I77" s="439" t="s">
        <v>4</v>
      </c>
      <c r="J77" s="435">
        <v>1</v>
      </c>
      <c r="K77" s="436"/>
      <c r="L77" s="439" t="s">
        <v>5</v>
      </c>
      <c r="M77" s="435">
        <v>2026</v>
      </c>
      <c r="N77" s="436"/>
      <c r="O77" s="439" t="s">
        <v>4</v>
      </c>
      <c r="P77" s="435">
        <v>4</v>
      </c>
      <c r="Q77" s="436"/>
      <c r="R77" s="439" t="s">
        <v>5</v>
      </c>
      <c r="S77" s="440" t="s">
        <v>174</v>
      </c>
      <c r="T77" s="440"/>
      <c r="U77" s="440"/>
      <c r="V77" s="440"/>
      <c r="W77" s="440"/>
      <c r="X77" s="295" t="s">
        <v>213</v>
      </c>
      <c r="Y77" s="295"/>
      <c r="Z77" s="295"/>
      <c r="AA77" s="295"/>
      <c r="AB77" s="295"/>
      <c r="AC77" s="295"/>
      <c r="AD77" s="295"/>
      <c r="AE77" s="295"/>
      <c r="AF77" s="295"/>
    </row>
    <row r="78" spans="1:33" s="52" customFormat="1" ht="20.100000000000001" customHeight="1">
      <c r="A78" s="141" t="s">
        <v>211</v>
      </c>
      <c r="B78" s="420"/>
      <c r="C78" s="421"/>
      <c r="D78" s="421"/>
      <c r="E78" s="421"/>
      <c r="F78" s="422"/>
      <c r="G78" s="435"/>
      <c r="H78" s="436"/>
      <c r="I78" s="439"/>
      <c r="J78" s="435"/>
      <c r="K78" s="436"/>
      <c r="L78" s="439"/>
      <c r="M78" s="435"/>
      <c r="N78" s="436"/>
      <c r="O78" s="439"/>
      <c r="P78" s="435"/>
      <c r="Q78" s="436"/>
      <c r="R78" s="439"/>
      <c r="S78" s="440"/>
      <c r="T78" s="440"/>
      <c r="U78" s="440"/>
      <c r="V78" s="440"/>
      <c r="W78" s="440"/>
      <c r="X78" s="295"/>
      <c r="Y78" s="295"/>
      <c r="Z78" s="295"/>
      <c r="AA78" s="295"/>
      <c r="AB78" s="295"/>
      <c r="AC78" s="295"/>
      <c r="AD78" s="295"/>
      <c r="AE78" s="295"/>
      <c r="AF78" s="295"/>
    </row>
    <row r="79" spans="1:33" s="52" customFormat="1" ht="20.100000000000001" customHeight="1">
      <c r="A79" s="141" t="s">
        <v>212</v>
      </c>
      <c r="B79" s="420"/>
      <c r="C79" s="421"/>
      <c r="D79" s="421"/>
      <c r="E79" s="421"/>
      <c r="F79" s="422"/>
      <c r="G79" s="435"/>
      <c r="H79" s="436"/>
      <c r="I79" s="439"/>
      <c r="J79" s="435"/>
      <c r="K79" s="436"/>
      <c r="L79" s="439"/>
      <c r="M79" s="435"/>
      <c r="N79" s="436"/>
      <c r="O79" s="439"/>
      <c r="P79" s="435"/>
      <c r="Q79" s="436"/>
      <c r="R79" s="439"/>
      <c r="S79" s="440"/>
      <c r="T79" s="440"/>
      <c r="U79" s="440"/>
      <c r="V79" s="440"/>
      <c r="W79" s="440"/>
      <c r="X79" s="295"/>
      <c r="Y79" s="295"/>
      <c r="Z79" s="295"/>
      <c r="AA79" s="295"/>
      <c r="AB79" s="295"/>
      <c r="AC79" s="295"/>
      <c r="AD79" s="295"/>
      <c r="AE79" s="295"/>
      <c r="AF79" s="295"/>
    </row>
    <row r="80" spans="1:33">
      <c r="E80" s="25"/>
      <c r="F80" s="25"/>
      <c r="N80" s="25"/>
      <c r="O80" s="25"/>
      <c r="P80" s="25"/>
      <c r="X80" s="25"/>
      <c r="Y80" s="25"/>
      <c r="Z80" s="25"/>
    </row>
    <row r="81" spans="1:32">
      <c r="E81" s="25"/>
      <c r="F81" s="25"/>
      <c r="N81" s="25"/>
      <c r="O81" s="25"/>
      <c r="P81" s="25"/>
      <c r="X81" s="25"/>
      <c r="Y81" s="25"/>
      <c r="Z81" s="25"/>
    </row>
    <row r="82" spans="1:32">
      <c r="A82" s="87" t="s">
        <v>58</v>
      </c>
    </row>
    <row r="83" spans="1:32" ht="14.25" customHeight="1">
      <c r="A83" s="244" t="s">
        <v>43</v>
      </c>
      <c r="B83" s="245"/>
      <c r="C83" s="245"/>
      <c r="D83" s="245"/>
      <c r="E83" s="245"/>
      <c r="F83" s="246"/>
      <c r="G83" s="191" t="s">
        <v>44</v>
      </c>
      <c r="H83" s="211"/>
      <c r="I83" s="211"/>
      <c r="J83" s="211"/>
      <c r="K83" s="211"/>
      <c r="L83" s="211"/>
      <c r="M83" s="211"/>
      <c r="N83" s="211"/>
      <c r="O83" s="211"/>
      <c r="P83" s="211"/>
      <c r="Q83" s="211"/>
      <c r="R83" s="211"/>
      <c r="S83" s="192"/>
      <c r="T83" s="247" t="s">
        <v>168</v>
      </c>
      <c r="U83" s="248"/>
      <c r="V83" s="248"/>
      <c r="W83" s="249"/>
      <c r="X83" s="244" t="s">
        <v>53</v>
      </c>
      <c r="Y83" s="245"/>
      <c r="Z83" s="245"/>
      <c r="AA83" s="246"/>
      <c r="AB83" s="250" t="s">
        <v>45</v>
      </c>
      <c r="AC83" s="251"/>
      <c r="AD83" s="251"/>
      <c r="AE83" s="251"/>
      <c r="AF83" s="251"/>
    </row>
    <row r="84" spans="1:32" ht="14.25" customHeight="1">
      <c r="A84" s="271" t="s">
        <v>262</v>
      </c>
      <c r="B84" s="272"/>
      <c r="C84" s="272"/>
      <c r="D84" s="272"/>
      <c r="E84" s="272"/>
      <c r="F84" s="273"/>
      <c r="G84" s="233">
        <v>2024</v>
      </c>
      <c r="H84" s="234"/>
      <c r="I84" s="234"/>
      <c r="J84" s="50" t="s">
        <v>4</v>
      </c>
      <c r="K84" s="130">
        <v>9</v>
      </c>
      <c r="L84" s="50" t="s">
        <v>21</v>
      </c>
      <c r="M84" s="50" t="s">
        <v>34</v>
      </c>
      <c r="N84" s="233">
        <v>2024</v>
      </c>
      <c r="O84" s="234"/>
      <c r="P84" s="234"/>
      <c r="Q84" s="50" t="s">
        <v>4</v>
      </c>
      <c r="R84" s="130">
        <v>12</v>
      </c>
      <c r="S84" s="51" t="s">
        <v>21</v>
      </c>
      <c r="T84" s="274">
        <v>8500</v>
      </c>
      <c r="U84" s="275"/>
      <c r="V84" s="275"/>
      <c r="W84" s="276"/>
      <c r="X84" s="277" t="s">
        <v>154</v>
      </c>
      <c r="Y84" s="278"/>
      <c r="Z84" s="278"/>
      <c r="AA84" s="279"/>
      <c r="AB84" s="280" t="s">
        <v>153</v>
      </c>
      <c r="AC84" s="281"/>
      <c r="AD84" s="281"/>
      <c r="AE84" s="281"/>
      <c r="AF84" s="282"/>
    </row>
    <row r="85" spans="1:32" ht="14.25" customHeight="1">
      <c r="A85" s="271" t="s">
        <v>263</v>
      </c>
      <c r="B85" s="272"/>
      <c r="C85" s="272"/>
      <c r="D85" s="272"/>
      <c r="E85" s="272"/>
      <c r="F85" s="273"/>
      <c r="G85" s="233">
        <v>2024</v>
      </c>
      <c r="H85" s="234"/>
      <c r="I85" s="234"/>
      <c r="J85" s="50" t="s">
        <v>4</v>
      </c>
      <c r="K85" s="131">
        <v>1</v>
      </c>
      <c r="L85" s="50" t="s">
        <v>21</v>
      </c>
      <c r="M85" s="50" t="s">
        <v>34</v>
      </c>
      <c r="N85" s="233">
        <v>2025</v>
      </c>
      <c r="O85" s="234"/>
      <c r="P85" s="234"/>
      <c r="Q85" s="50" t="s">
        <v>4</v>
      </c>
      <c r="R85" s="131">
        <v>4</v>
      </c>
      <c r="S85" s="51" t="s">
        <v>21</v>
      </c>
      <c r="T85" s="274">
        <v>2500</v>
      </c>
      <c r="U85" s="275"/>
      <c r="V85" s="275"/>
      <c r="W85" s="276"/>
      <c r="X85" s="277" t="s">
        <v>154</v>
      </c>
      <c r="Y85" s="278"/>
      <c r="Z85" s="278"/>
      <c r="AA85" s="279"/>
      <c r="AB85" s="280" t="s">
        <v>159</v>
      </c>
      <c r="AC85" s="281"/>
      <c r="AD85" s="281"/>
      <c r="AE85" s="281"/>
      <c r="AF85" s="282"/>
    </row>
    <row r="86" spans="1:32" ht="14.25" customHeight="1">
      <c r="A86" s="271" t="s">
        <v>264</v>
      </c>
      <c r="B86" s="272"/>
      <c r="C86" s="272"/>
      <c r="D86" s="272"/>
      <c r="E86" s="272"/>
      <c r="F86" s="273"/>
      <c r="G86" s="233">
        <v>2025</v>
      </c>
      <c r="H86" s="234"/>
      <c r="I86" s="234"/>
      <c r="J86" s="50" t="s">
        <v>4</v>
      </c>
      <c r="K86" s="131">
        <v>5</v>
      </c>
      <c r="L86" s="50" t="s">
        <v>21</v>
      </c>
      <c r="M86" s="50" t="s">
        <v>34</v>
      </c>
      <c r="N86" s="233">
        <v>2025</v>
      </c>
      <c r="O86" s="234"/>
      <c r="P86" s="234"/>
      <c r="Q86" s="50" t="s">
        <v>4</v>
      </c>
      <c r="R86" s="131">
        <v>8</v>
      </c>
      <c r="S86" s="51" t="s">
        <v>21</v>
      </c>
      <c r="T86" s="274">
        <v>0</v>
      </c>
      <c r="U86" s="275"/>
      <c r="V86" s="275"/>
      <c r="W86" s="276"/>
      <c r="X86" s="277" t="s">
        <v>154</v>
      </c>
      <c r="Y86" s="278"/>
      <c r="Z86" s="278"/>
      <c r="AA86" s="279"/>
      <c r="AB86" s="280" t="s">
        <v>180</v>
      </c>
      <c r="AC86" s="281"/>
      <c r="AD86" s="281"/>
      <c r="AE86" s="281"/>
      <c r="AF86" s="282"/>
    </row>
    <row r="87" spans="1:32" ht="14.25" customHeight="1">
      <c r="A87" s="271"/>
      <c r="B87" s="272"/>
      <c r="C87" s="272"/>
      <c r="D87" s="272"/>
      <c r="E87" s="272"/>
      <c r="F87" s="273"/>
      <c r="G87" s="280"/>
      <c r="H87" s="281"/>
      <c r="I87" s="281"/>
      <c r="J87" s="50" t="s">
        <v>4</v>
      </c>
      <c r="K87" s="131"/>
      <c r="L87" s="50" t="s">
        <v>21</v>
      </c>
      <c r="M87" s="50" t="s">
        <v>34</v>
      </c>
      <c r="N87" s="193"/>
      <c r="O87" s="194"/>
      <c r="P87" s="194"/>
      <c r="Q87" s="50" t="s">
        <v>4</v>
      </c>
      <c r="R87" s="131"/>
      <c r="S87" s="51" t="s">
        <v>21</v>
      </c>
      <c r="T87" s="274"/>
      <c r="U87" s="275"/>
      <c r="V87" s="275"/>
      <c r="W87" s="276"/>
      <c r="X87" s="277"/>
      <c r="Y87" s="278"/>
      <c r="Z87" s="278"/>
      <c r="AA87" s="279"/>
      <c r="AB87" s="280"/>
      <c r="AC87" s="281"/>
      <c r="AD87" s="281"/>
      <c r="AE87" s="281"/>
      <c r="AF87" s="282"/>
    </row>
    <row r="88" spans="1:32" ht="14.25" customHeight="1">
      <c r="A88" s="271"/>
      <c r="B88" s="272"/>
      <c r="C88" s="272"/>
      <c r="D88" s="272"/>
      <c r="E88" s="272"/>
      <c r="F88" s="273"/>
      <c r="G88" s="280"/>
      <c r="H88" s="281"/>
      <c r="I88" s="281"/>
      <c r="J88" s="50" t="s">
        <v>4</v>
      </c>
      <c r="K88" s="131"/>
      <c r="L88" s="50" t="s">
        <v>21</v>
      </c>
      <c r="M88" s="50" t="s">
        <v>34</v>
      </c>
      <c r="N88" s="193"/>
      <c r="O88" s="194"/>
      <c r="P88" s="194"/>
      <c r="Q88" s="50" t="s">
        <v>4</v>
      </c>
      <c r="R88" s="131"/>
      <c r="S88" s="51" t="s">
        <v>21</v>
      </c>
      <c r="T88" s="274"/>
      <c r="U88" s="275"/>
      <c r="V88" s="275"/>
      <c r="W88" s="276"/>
      <c r="X88" s="277"/>
      <c r="Y88" s="278"/>
      <c r="Z88" s="278"/>
      <c r="AA88" s="283"/>
      <c r="AB88" s="280"/>
      <c r="AC88" s="281"/>
      <c r="AD88" s="281"/>
      <c r="AE88" s="281"/>
      <c r="AF88" s="282"/>
    </row>
    <row r="89" spans="1:32" ht="14.25" customHeight="1">
      <c r="A89" s="297" t="s">
        <v>181</v>
      </c>
      <c r="B89" s="298"/>
      <c r="C89" s="298"/>
      <c r="D89" s="298"/>
      <c r="E89" s="298"/>
      <c r="F89" s="298"/>
      <c r="G89" s="298"/>
      <c r="H89" s="298"/>
      <c r="I89" s="298"/>
      <c r="J89" s="298"/>
      <c r="K89" s="298"/>
      <c r="L89" s="298"/>
      <c r="M89" s="298"/>
      <c r="N89" s="298"/>
      <c r="O89" s="298"/>
      <c r="P89" s="298"/>
      <c r="Q89" s="298"/>
      <c r="R89" s="298"/>
      <c r="S89" s="299"/>
      <c r="T89" s="300">
        <f>SUM(T84:W88)</f>
        <v>11000</v>
      </c>
      <c r="U89" s="300"/>
      <c r="V89" s="300"/>
      <c r="W89" s="300"/>
      <c r="X89" s="40"/>
      <c r="Y89" s="40"/>
      <c r="Z89" s="40"/>
      <c r="AA89" s="40"/>
      <c r="AB89" s="40"/>
      <c r="AC89" s="40"/>
      <c r="AD89" s="59"/>
      <c r="AE89" s="59"/>
      <c r="AF89" s="60"/>
    </row>
    <row r="90" spans="1:32" s="52" customFormat="1" ht="12.75" customHeight="1">
      <c r="A90" s="73"/>
      <c r="B90" s="73"/>
      <c r="C90" s="73"/>
      <c r="D90" s="73"/>
      <c r="E90" s="73"/>
      <c r="F90" s="73"/>
      <c r="G90" s="73"/>
      <c r="H90" s="73"/>
      <c r="I90" s="73"/>
      <c r="J90" s="73"/>
      <c r="K90" s="73"/>
      <c r="L90" s="73"/>
      <c r="M90" s="73"/>
      <c r="N90" s="73"/>
      <c r="O90" s="73"/>
      <c r="P90" s="73"/>
      <c r="Q90" s="73"/>
      <c r="R90" s="73"/>
      <c r="S90" s="73"/>
      <c r="T90" s="73"/>
      <c r="U90" s="73"/>
      <c r="V90" s="73"/>
      <c r="W90" s="73"/>
      <c r="X90" s="73"/>
      <c r="Y90" s="73"/>
      <c r="Z90" s="73"/>
      <c r="AA90" s="73"/>
      <c r="AB90" s="73"/>
      <c r="AC90" s="73"/>
      <c r="AD90" s="73"/>
      <c r="AE90" s="73"/>
      <c r="AF90" s="73"/>
    </row>
    <row r="91" spans="1:32" ht="14.25" customHeight="1">
      <c r="A91" s="88" t="s">
        <v>160</v>
      </c>
      <c r="B91" s="80"/>
      <c r="C91" s="80"/>
      <c r="D91" s="80"/>
      <c r="E91" s="81"/>
      <c r="F91" s="81"/>
      <c r="G91" s="80"/>
      <c r="H91" s="80"/>
      <c r="I91" s="82" t="s">
        <v>188</v>
      </c>
      <c r="J91" s="80"/>
      <c r="K91" s="80"/>
      <c r="L91" s="80"/>
      <c r="M91" s="80"/>
      <c r="N91" s="81"/>
      <c r="O91" s="81"/>
      <c r="P91" s="81"/>
      <c r="Q91" s="80"/>
      <c r="R91" s="80"/>
      <c r="S91" s="80"/>
      <c r="T91" s="80"/>
      <c r="U91" s="80"/>
      <c r="V91" s="80"/>
      <c r="W91" s="80"/>
      <c r="X91" s="81"/>
      <c r="Y91" s="81"/>
      <c r="Z91" s="81"/>
      <c r="AA91" s="80"/>
      <c r="AB91" s="80"/>
      <c r="AC91" s="80"/>
      <c r="AD91" s="80"/>
      <c r="AE91" s="80"/>
      <c r="AF91" s="80"/>
    </row>
    <row r="92" spans="1:32" s="4" customFormat="1" ht="14.25" customHeight="1" thickBot="1">
      <c r="A92" s="89" t="s">
        <v>42</v>
      </c>
      <c r="B92" s="90"/>
      <c r="C92" s="90"/>
      <c r="D92" s="233">
        <v>2024</v>
      </c>
      <c r="E92" s="234"/>
      <c r="F92" s="234"/>
      <c r="G92" s="77" t="s">
        <v>4</v>
      </c>
      <c r="H92" s="114">
        <v>9</v>
      </c>
      <c r="I92" s="77" t="s">
        <v>21</v>
      </c>
      <c r="J92" s="114">
        <v>1</v>
      </c>
      <c r="K92" s="79" t="s">
        <v>6</v>
      </c>
      <c r="L92" s="90"/>
      <c r="M92" s="90"/>
      <c r="N92" s="72"/>
      <c r="O92" s="72"/>
      <c r="P92" s="72"/>
      <c r="Q92" s="90"/>
      <c r="R92" s="90"/>
      <c r="S92" s="90"/>
      <c r="T92" s="90"/>
      <c r="U92" s="90"/>
      <c r="V92" s="90"/>
      <c r="W92" s="90"/>
      <c r="X92" s="72"/>
      <c r="Y92" s="72"/>
      <c r="Z92" s="72"/>
      <c r="AA92" s="90"/>
      <c r="AB92" s="90"/>
      <c r="AC92" s="90"/>
      <c r="AD92" s="90"/>
      <c r="AE92" s="90"/>
      <c r="AF92" s="91"/>
    </row>
    <row r="93" spans="1:32" s="4" customFormat="1" ht="14.25" customHeight="1" thickBot="1">
      <c r="A93" s="89" t="s">
        <v>184</v>
      </c>
      <c r="B93" s="90"/>
      <c r="C93" s="90"/>
      <c r="D93" s="90"/>
      <c r="E93" s="90"/>
      <c r="F93" s="90"/>
      <c r="G93" s="90"/>
      <c r="H93" s="90"/>
      <c r="I93" s="90"/>
      <c r="J93" s="90"/>
      <c r="K93" s="260" t="str">
        <f>E73</f>
        <v>￡</v>
      </c>
      <c r="L93" s="261"/>
      <c r="M93" s="287">
        <v>15000</v>
      </c>
      <c r="N93" s="288"/>
      <c r="O93" s="288"/>
      <c r="P93" s="288"/>
      <c r="Q93" s="288"/>
      <c r="R93" s="288"/>
      <c r="S93" s="289"/>
      <c r="T93" s="92"/>
      <c r="U93" s="93"/>
      <c r="V93" s="93"/>
      <c r="W93" s="93"/>
      <c r="X93" s="75"/>
      <c r="Y93" s="75"/>
      <c r="Z93" s="75"/>
      <c r="AA93" s="93"/>
      <c r="AB93" s="93"/>
      <c r="AC93" s="93"/>
      <c r="AD93" s="93"/>
      <c r="AE93" s="93"/>
      <c r="AF93" s="94"/>
    </row>
    <row r="94" spans="1:32" s="4" customFormat="1" ht="12.6" customHeight="1">
      <c r="E94" s="95"/>
      <c r="F94" s="95"/>
      <c r="N94" s="95"/>
      <c r="O94" s="95"/>
      <c r="P94" s="95"/>
      <c r="X94" s="95"/>
      <c r="Y94" s="95"/>
      <c r="Z94" s="95"/>
    </row>
    <row r="95" spans="1:32" s="4" customFormat="1" ht="14.25" customHeight="1">
      <c r="A95" s="87" t="s">
        <v>161</v>
      </c>
      <c r="E95" s="95"/>
      <c r="F95" s="95"/>
      <c r="I95" s="96" t="s">
        <v>189</v>
      </c>
      <c r="N95" s="95"/>
      <c r="O95" s="95"/>
      <c r="P95" s="95"/>
      <c r="X95" s="95"/>
      <c r="Y95" s="95"/>
      <c r="Z95" s="95"/>
    </row>
    <row r="96" spans="1:32" s="4" customFormat="1" ht="14.25" customHeight="1" thickBot="1">
      <c r="A96" s="89" t="s">
        <v>42</v>
      </c>
      <c r="B96" s="90"/>
      <c r="C96" s="90"/>
      <c r="D96" s="233">
        <v>2024</v>
      </c>
      <c r="E96" s="234"/>
      <c r="F96" s="234"/>
      <c r="G96" s="50" t="s">
        <v>4</v>
      </c>
      <c r="H96" s="86">
        <v>11</v>
      </c>
      <c r="I96" s="50" t="s">
        <v>21</v>
      </c>
      <c r="J96" s="86">
        <v>1</v>
      </c>
      <c r="K96" s="51" t="s">
        <v>6</v>
      </c>
      <c r="L96" s="97"/>
      <c r="M96" s="98"/>
      <c r="N96" s="74"/>
      <c r="O96" s="74"/>
      <c r="P96" s="74"/>
      <c r="Q96" s="98"/>
      <c r="R96" s="98"/>
      <c r="S96" s="98"/>
      <c r="T96" s="98"/>
      <c r="U96" s="98"/>
      <c r="V96" s="98"/>
      <c r="W96" s="98"/>
      <c r="X96" s="74"/>
      <c r="Y96" s="74"/>
      <c r="Z96" s="74"/>
      <c r="AA96" s="98"/>
      <c r="AB96" s="98"/>
      <c r="AC96" s="98"/>
      <c r="AD96" s="98"/>
      <c r="AE96" s="98"/>
      <c r="AF96" s="99"/>
    </row>
    <row r="97" spans="1:32" s="4" customFormat="1" ht="14.25" customHeight="1" thickBot="1">
      <c r="A97" s="89" t="s">
        <v>184</v>
      </c>
      <c r="B97" s="90"/>
      <c r="C97" s="90"/>
      <c r="D97" s="90"/>
      <c r="E97" s="90"/>
      <c r="F97" s="90"/>
      <c r="G97" s="90"/>
      <c r="H97" s="90"/>
      <c r="I97" s="90"/>
      <c r="J97" s="90"/>
      <c r="K97" s="290" t="str">
        <f>E73</f>
        <v>￡</v>
      </c>
      <c r="L97" s="291"/>
      <c r="M97" s="287">
        <v>16000</v>
      </c>
      <c r="N97" s="288"/>
      <c r="O97" s="288"/>
      <c r="P97" s="288"/>
      <c r="Q97" s="288"/>
      <c r="R97" s="288"/>
      <c r="S97" s="292"/>
      <c r="T97" s="293"/>
      <c r="U97" s="294"/>
      <c r="V97" s="294"/>
      <c r="W97" s="90"/>
      <c r="X97" s="72"/>
      <c r="Y97" s="72"/>
      <c r="Z97" s="72"/>
      <c r="AA97" s="90"/>
      <c r="AB97" s="90"/>
      <c r="AC97" s="90"/>
      <c r="AD97" s="90"/>
      <c r="AE97" s="90"/>
      <c r="AF97" s="91"/>
    </row>
    <row r="98" spans="1:32" s="4" customFormat="1" ht="14.25" customHeight="1" thickBot="1">
      <c r="A98" s="89" t="s">
        <v>162</v>
      </c>
      <c r="B98" s="90"/>
      <c r="C98" s="90"/>
      <c r="D98" s="90"/>
      <c r="E98" s="90"/>
      <c r="F98" s="90"/>
      <c r="G98" s="90"/>
      <c r="H98" s="90"/>
      <c r="I98" s="90"/>
      <c r="J98" s="90"/>
      <c r="K98" s="260" t="str">
        <f>E73</f>
        <v>￡</v>
      </c>
      <c r="L98" s="261"/>
      <c r="M98" s="303">
        <f>IF(M93="","",IF(M97="","",M97-M93))</f>
        <v>1000</v>
      </c>
      <c r="N98" s="304"/>
      <c r="O98" s="304"/>
      <c r="P98" s="304"/>
      <c r="Q98" s="304"/>
      <c r="R98" s="304"/>
      <c r="S98" s="305"/>
      <c r="T98" s="306" t="str">
        <f>IF(M97="","",IF(AND(M93="",M97&lt;&gt;""),"確定",IF(M93&gt;M97,"減額",(IF(M93&lt;M97,"増額","確定")))))</f>
        <v>増額</v>
      </c>
      <c r="U98" s="307"/>
      <c r="V98" s="308"/>
      <c r="W98" s="100"/>
      <c r="X98" s="101"/>
      <c r="Y98" s="101"/>
      <c r="Z98" s="90"/>
      <c r="AA98" s="90"/>
      <c r="AB98" s="90"/>
      <c r="AC98" s="90"/>
      <c r="AD98" s="90"/>
      <c r="AE98" s="90"/>
      <c r="AF98" s="91"/>
    </row>
    <row r="99" spans="1:32" s="4" customFormat="1" ht="14.25" customHeight="1">
      <c r="A99" s="309" t="s">
        <v>182</v>
      </c>
      <c r="B99" s="310"/>
      <c r="C99" s="310"/>
      <c r="D99" s="310"/>
      <c r="E99" s="310"/>
      <c r="F99" s="310"/>
      <c r="G99" s="310"/>
      <c r="H99" s="310"/>
      <c r="I99" s="310"/>
      <c r="J99" s="310"/>
      <c r="K99" s="310"/>
      <c r="L99" s="310"/>
      <c r="M99" s="310"/>
      <c r="N99" s="310"/>
      <c r="O99" s="310"/>
      <c r="P99" s="310"/>
      <c r="Q99" s="310"/>
      <c r="R99" s="310"/>
      <c r="S99" s="310"/>
      <c r="T99" s="310"/>
      <c r="U99" s="310"/>
      <c r="V99" s="310"/>
      <c r="W99" s="311"/>
      <c r="X99" s="311"/>
      <c r="Y99" s="311"/>
      <c r="Z99" s="311"/>
      <c r="AA99" s="311"/>
      <c r="AB99" s="311"/>
      <c r="AC99" s="311"/>
      <c r="AD99" s="311"/>
      <c r="AE99" s="311"/>
      <c r="AF99" s="312"/>
    </row>
    <row r="100" spans="1:32" s="4" customFormat="1" ht="15" customHeight="1">
      <c r="A100" s="327" t="s">
        <v>219</v>
      </c>
      <c r="B100" s="394"/>
      <c r="C100" s="394"/>
      <c r="D100" s="394"/>
      <c r="E100" s="394"/>
      <c r="F100" s="394"/>
      <c r="G100" s="394"/>
      <c r="H100" s="394"/>
      <c r="I100" s="394"/>
      <c r="J100" s="394"/>
      <c r="K100" s="394"/>
      <c r="L100" s="394"/>
      <c r="M100" s="394"/>
      <c r="N100" s="394"/>
      <c r="O100" s="394"/>
      <c r="P100" s="394"/>
      <c r="Q100" s="394"/>
      <c r="R100" s="394"/>
      <c r="S100" s="394"/>
      <c r="T100" s="394"/>
      <c r="U100" s="394"/>
      <c r="V100" s="394"/>
      <c r="W100" s="394"/>
      <c r="X100" s="394"/>
      <c r="Y100" s="394"/>
      <c r="Z100" s="394"/>
      <c r="AA100" s="394"/>
      <c r="AB100" s="394"/>
      <c r="AC100" s="394"/>
      <c r="AD100" s="394"/>
      <c r="AE100" s="394"/>
      <c r="AF100" s="395"/>
    </row>
    <row r="101" spans="1:32" s="4" customFormat="1" ht="15" customHeight="1">
      <c r="A101" s="330"/>
      <c r="B101" s="396"/>
      <c r="C101" s="396"/>
      <c r="D101" s="396"/>
      <c r="E101" s="396"/>
      <c r="F101" s="396"/>
      <c r="G101" s="396"/>
      <c r="H101" s="396"/>
      <c r="I101" s="396"/>
      <c r="J101" s="396"/>
      <c r="K101" s="396"/>
      <c r="L101" s="396"/>
      <c r="M101" s="396"/>
      <c r="N101" s="396"/>
      <c r="O101" s="396"/>
      <c r="P101" s="396"/>
      <c r="Q101" s="396"/>
      <c r="R101" s="396"/>
      <c r="S101" s="396"/>
      <c r="T101" s="396"/>
      <c r="U101" s="396"/>
      <c r="V101" s="396"/>
      <c r="W101" s="396"/>
      <c r="X101" s="396"/>
      <c r="Y101" s="396"/>
      <c r="Z101" s="396"/>
      <c r="AA101" s="396"/>
      <c r="AB101" s="396"/>
      <c r="AC101" s="396"/>
      <c r="AD101" s="396"/>
      <c r="AE101" s="396"/>
      <c r="AF101" s="397"/>
    </row>
    <row r="102" spans="1:32" s="4" customFormat="1">
      <c r="A102" s="132"/>
      <c r="B102" s="132"/>
      <c r="C102" s="132"/>
      <c r="D102" s="132"/>
      <c r="E102" s="132"/>
      <c r="F102" s="132"/>
      <c r="G102" s="132"/>
      <c r="H102" s="132"/>
      <c r="I102" s="132"/>
      <c r="J102" s="132"/>
      <c r="K102" s="132"/>
      <c r="L102" s="132"/>
      <c r="M102" s="132"/>
      <c r="N102" s="132"/>
      <c r="O102" s="132"/>
      <c r="P102" s="132"/>
      <c r="Q102" s="132"/>
      <c r="R102" s="132"/>
      <c r="S102" s="132"/>
      <c r="T102" s="132"/>
      <c r="U102" s="132"/>
      <c r="V102" s="132"/>
      <c r="W102" s="132"/>
      <c r="X102" s="132"/>
      <c r="Y102" s="132"/>
      <c r="Z102" s="132"/>
      <c r="AA102" s="132"/>
      <c r="AB102" s="132"/>
      <c r="AC102" s="132"/>
      <c r="AD102" s="132"/>
      <c r="AE102" s="132"/>
      <c r="AF102" s="132"/>
    </row>
    <row r="103" spans="1:32" s="4" customFormat="1" ht="14.25" customHeight="1">
      <c r="A103" s="88" t="s">
        <v>163</v>
      </c>
      <c r="B103" s="102"/>
      <c r="C103" s="102"/>
      <c r="D103" s="102"/>
      <c r="E103" s="103"/>
      <c r="F103" s="103"/>
      <c r="G103" s="102"/>
      <c r="H103" s="102"/>
      <c r="I103" s="102"/>
      <c r="J103" s="102"/>
      <c r="K103" s="102"/>
      <c r="L103" s="102"/>
      <c r="M103" s="102"/>
      <c r="N103" s="103"/>
      <c r="O103" s="103"/>
      <c r="P103" s="103"/>
      <c r="Q103" s="102"/>
      <c r="R103" s="102"/>
      <c r="S103" s="102"/>
      <c r="T103" s="102"/>
      <c r="U103" s="102"/>
      <c r="V103" s="102"/>
      <c r="W103" s="102"/>
      <c r="X103" s="103"/>
      <c r="Y103" s="103"/>
      <c r="Z103" s="103"/>
      <c r="AA103" s="102"/>
      <c r="AB103" s="102"/>
      <c r="AC103" s="102"/>
      <c r="AD103" s="102"/>
      <c r="AE103" s="102"/>
      <c r="AF103" s="102"/>
    </row>
    <row r="104" spans="1:32" s="4" customFormat="1" ht="14.25" customHeight="1">
      <c r="A104" s="89" t="s">
        <v>42</v>
      </c>
      <c r="B104" s="90"/>
      <c r="C104" s="90"/>
      <c r="D104" s="233">
        <v>2024</v>
      </c>
      <c r="E104" s="234"/>
      <c r="F104" s="234"/>
      <c r="G104" s="83" t="s">
        <v>4</v>
      </c>
      <c r="H104" s="113">
        <v>2</v>
      </c>
      <c r="I104" s="83" t="s">
        <v>21</v>
      </c>
      <c r="J104" s="113">
        <v>1</v>
      </c>
      <c r="K104" s="85" t="s">
        <v>6</v>
      </c>
      <c r="L104" s="90"/>
      <c r="M104" s="90"/>
      <c r="N104" s="72"/>
      <c r="O104" s="72"/>
      <c r="P104" s="72"/>
      <c r="Q104" s="90"/>
      <c r="R104" s="90"/>
      <c r="S104" s="90"/>
      <c r="T104" s="90"/>
      <c r="U104" s="90"/>
      <c r="V104" s="90"/>
      <c r="W104" s="90"/>
      <c r="X104" s="72"/>
      <c r="Y104" s="72"/>
      <c r="Z104" s="72"/>
      <c r="AA104" s="90"/>
      <c r="AB104" s="90"/>
      <c r="AC104" s="90"/>
      <c r="AD104" s="90"/>
      <c r="AE104" s="90"/>
      <c r="AF104" s="91"/>
    </row>
    <row r="105" spans="1:32" s="4" customFormat="1" ht="14.25" customHeight="1" thickBot="1">
      <c r="A105" s="411" t="s">
        <v>165</v>
      </c>
      <c r="B105" s="411"/>
      <c r="C105" s="411"/>
      <c r="D105" s="411"/>
      <c r="E105" s="411"/>
      <c r="F105" s="411"/>
      <c r="G105" s="411"/>
      <c r="H105" s="411"/>
      <c r="I105" s="411"/>
      <c r="J105" s="133">
        <v>1</v>
      </c>
      <c r="K105" s="411" t="s">
        <v>166</v>
      </c>
      <c r="L105" s="411"/>
      <c r="M105" s="412"/>
      <c r="N105" s="412"/>
      <c r="O105" s="412" t="s">
        <v>190</v>
      </c>
      <c r="P105" s="412"/>
      <c r="Q105" s="412"/>
      <c r="R105" s="412"/>
      <c r="S105" s="412"/>
      <c r="T105" s="233">
        <v>2024</v>
      </c>
      <c r="U105" s="234"/>
      <c r="V105" s="234"/>
      <c r="W105" s="47" t="s">
        <v>4</v>
      </c>
      <c r="X105" s="134">
        <v>11</v>
      </c>
      <c r="Y105" s="47" t="s">
        <v>21</v>
      </c>
      <c r="Z105" s="134">
        <v>1</v>
      </c>
      <c r="AA105" s="47" t="s">
        <v>6</v>
      </c>
      <c r="AB105" s="90"/>
      <c r="AC105" s="90"/>
      <c r="AD105" s="90"/>
      <c r="AE105" s="90"/>
      <c r="AF105" s="91"/>
    </row>
    <row r="106" spans="1:32" s="4" customFormat="1" ht="14.25" customHeight="1" thickBot="1">
      <c r="A106" s="89" t="s">
        <v>184</v>
      </c>
      <c r="B106" s="90"/>
      <c r="C106" s="90"/>
      <c r="D106" s="90"/>
      <c r="E106" s="90"/>
      <c r="F106" s="90"/>
      <c r="G106" s="90"/>
      <c r="H106" s="90"/>
      <c r="I106" s="90"/>
      <c r="J106" s="90"/>
      <c r="K106" s="301" t="str">
        <f>E73</f>
        <v>￡</v>
      </c>
      <c r="L106" s="302"/>
      <c r="M106" s="287">
        <v>11000</v>
      </c>
      <c r="N106" s="288"/>
      <c r="O106" s="288"/>
      <c r="P106" s="288"/>
      <c r="Q106" s="288"/>
      <c r="R106" s="288"/>
      <c r="S106" s="289"/>
      <c r="T106" s="293"/>
      <c r="U106" s="294"/>
      <c r="V106" s="294"/>
      <c r="W106" s="90"/>
      <c r="X106" s="72"/>
      <c r="Y106" s="72"/>
      <c r="Z106" s="101"/>
      <c r="AA106" s="90"/>
      <c r="AB106" s="90"/>
      <c r="AC106" s="90"/>
      <c r="AD106" s="90"/>
      <c r="AE106" s="90"/>
      <c r="AF106" s="91"/>
    </row>
    <row r="107" spans="1:32" s="4" customFormat="1" ht="14.25" customHeight="1" thickBot="1">
      <c r="A107" s="89" t="s">
        <v>164</v>
      </c>
      <c r="B107" s="90"/>
      <c r="C107" s="90"/>
      <c r="D107" s="90"/>
      <c r="E107" s="90"/>
      <c r="F107" s="90"/>
      <c r="G107" s="90"/>
      <c r="H107" s="90"/>
      <c r="I107" s="90"/>
      <c r="J107" s="90"/>
      <c r="K107" s="260" t="str">
        <f>E73</f>
        <v>￡</v>
      </c>
      <c r="L107" s="261"/>
      <c r="M107" s="303">
        <f>IF(M106="","",M106-M97)</f>
        <v>-5000</v>
      </c>
      <c r="N107" s="304"/>
      <c r="O107" s="304"/>
      <c r="P107" s="304"/>
      <c r="Q107" s="304"/>
      <c r="R107" s="304"/>
      <c r="S107" s="305"/>
      <c r="T107" s="306" t="str">
        <f>IF(M106="","",IF(M97&gt;M106,"減額",(IF(M97&lt;M106,"増額",""))))</f>
        <v>減額</v>
      </c>
      <c r="U107" s="307"/>
      <c r="V107" s="308"/>
      <c r="W107" s="100"/>
      <c r="X107" s="101"/>
      <c r="Y107" s="101"/>
      <c r="Z107" s="90"/>
      <c r="AA107" s="90"/>
      <c r="AB107" s="90"/>
      <c r="AC107" s="90"/>
      <c r="AD107" s="90"/>
      <c r="AE107" s="90"/>
      <c r="AF107" s="91"/>
    </row>
    <row r="108" spans="1:32" s="4" customFormat="1" ht="14.25" customHeight="1">
      <c r="A108" s="324" t="s">
        <v>183</v>
      </c>
      <c r="B108" s="325"/>
      <c r="C108" s="325"/>
      <c r="D108" s="325"/>
      <c r="E108" s="325"/>
      <c r="F108" s="325"/>
      <c r="G108" s="325"/>
      <c r="H108" s="325"/>
      <c r="I108" s="325"/>
      <c r="J108" s="325"/>
      <c r="K108" s="325"/>
      <c r="L108" s="325"/>
      <c r="M108" s="325"/>
      <c r="N108" s="325"/>
      <c r="O108" s="325"/>
      <c r="P108" s="325"/>
      <c r="Q108" s="325"/>
      <c r="R108" s="325"/>
      <c r="S108" s="325"/>
      <c r="T108" s="325"/>
      <c r="U108" s="325"/>
      <c r="V108" s="325"/>
      <c r="W108" s="325"/>
      <c r="X108" s="325"/>
      <c r="Y108" s="325"/>
      <c r="Z108" s="325"/>
      <c r="AA108" s="325"/>
      <c r="AB108" s="325"/>
      <c r="AC108" s="325"/>
      <c r="AD108" s="325"/>
      <c r="AE108" s="325"/>
      <c r="AF108" s="326"/>
    </row>
    <row r="109" spans="1:32" ht="15" customHeight="1">
      <c r="A109" s="327" t="s">
        <v>272</v>
      </c>
      <c r="B109" s="328"/>
      <c r="C109" s="328"/>
      <c r="D109" s="328"/>
      <c r="E109" s="328"/>
      <c r="F109" s="328"/>
      <c r="G109" s="328"/>
      <c r="H109" s="328"/>
      <c r="I109" s="328"/>
      <c r="J109" s="328"/>
      <c r="K109" s="328"/>
      <c r="L109" s="328"/>
      <c r="M109" s="328"/>
      <c r="N109" s="328"/>
      <c r="O109" s="328"/>
      <c r="P109" s="328"/>
      <c r="Q109" s="328"/>
      <c r="R109" s="328"/>
      <c r="S109" s="328"/>
      <c r="T109" s="328"/>
      <c r="U109" s="328"/>
      <c r="V109" s="328"/>
      <c r="W109" s="328"/>
      <c r="X109" s="328"/>
      <c r="Y109" s="328"/>
      <c r="Z109" s="328"/>
      <c r="AA109" s="328"/>
      <c r="AB109" s="328"/>
      <c r="AC109" s="328"/>
      <c r="AD109" s="328"/>
      <c r="AE109" s="328"/>
      <c r="AF109" s="329"/>
    </row>
    <row r="110" spans="1:32" ht="15" customHeight="1">
      <c r="A110" s="330"/>
      <c r="B110" s="331"/>
      <c r="C110" s="331"/>
      <c r="D110" s="331"/>
      <c r="E110" s="331"/>
      <c r="F110" s="331"/>
      <c r="G110" s="331"/>
      <c r="H110" s="331"/>
      <c r="I110" s="331"/>
      <c r="J110" s="331"/>
      <c r="K110" s="331"/>
      <c r="L110" s="331"/>
      <c r="M110" s="331"/>
      <c r="N110" s="331"/>
      <c r="O110" s="331"/>
      <c r="P110" s="331"/>
      <c r="Q110" s="331"/>
      <c r="R110" s="331"/>
      <c r="S110" s="331"/>
      <c r="T110" s="331"/>
      <c r="U110" s="331"/>
      <c r="V110" s="331"/>
      <c r="W110" s="331"/>
      <c r="X110" s="331"/>
      <c r="Y110" s="331"/>
      <c r="Z110" s="331"/>
      <c r="AA110" s="331"/>
      <c r="AB110" s="331"/>
      <c r="AC110" s="331"/>
      <c r="AD110" s="331"/>
      <c r="AE110" s="331"/>
      <c r="AF110" s="332"/>
    </row>
    <row r="111" spans="1:32" s="36" customFormat="1" ht="15.75" customHeight="1">
      <c r="A111" s="35"/>
      <c r="M111" s="37"/>
      <c r="N111" s="37"/>
      <c r="O111" s="37"/>
      <c r="P111" s="37"/>
      <c r="Q111" s="37"/>
      <c r="R111" s="37"/>
      <c r="S111" s="37"/>
      <c r="U111" s="38"/>
      <c r="AA111" s="39"/>
      <c r="AB111" s="39"/>
      <c r="AC111" s="39"/>
      <c r="AD111" s="39"/>
      <c r="AE111" s="39"/>
      <c r="AF111" s="39"/>
    </row>
    <row r="112" spans="1:32" s="87" customFormat="1" ht="23.25" customHeight="1" thickBot="1">
      <c r="A112" s="115" t="s">
        <v>246</v>
      </c>
      <c r="B112" s="116"/>
      <c r="C112" s="116"/>
      <c r="D112" s="116"/>
      <c r="E112" s="116"/>
      <c r="F112" s="116"/>
      <c r="G112" s="116"/>
      <c r="H112" s="116"/>
      <c r="I112" s="116"/>
      <c r="J112" s="116"/>
      <c r="K112" s="116"/>
      <c r="L112" s="116"/>
      <c r="M112" s="116"/>
      <c r="N112" s="116"/>
      <c r="O112" s="116"/>
      <c r="P112" s="116"/>
      <c r="Q112" s="116"/>
      <c r="R112" s="116"/>
      <c r="S112" s="116"/>
      <c r="T112" s="116"/>
      <c r="U112" s="116"/>
      <c r="V112" s="116"/>
      <c r="W112" s="116"/>
      <c r="X112" s="116"/>
      <c r="Y112" s="116"/>
      <c r="Z112" s="116"/>
      <c r="AA112" s="116"/>
      <c r="AB112" s="116"/>
      <c r="AC112" s="116"/>
      <c r="AD112" s="116"/>
      <c r="AE112" s="116"/>
      <c r="AF112" s="117"/>
    </row>
    <row r="113" spans="1:33" s="4" customFormat="1" ht="14.25" customHeight="1" thickBot="1">
      <c r="A113" s="336" t="s">
        <v>59</v>
      </c>
      <c r="B113" s="337"/>
      <c r="C113" s="337"/>
      <c r="D113" s="337"/>
      <c r="E113" s="337"/>
      <c r="F113" s="337"/>
      <c r="G113" s="337"/>
      <c r="H113" s="337"/>
      <c r="I113" s="337"/>
      <c r="J113" s="90" t="s">
        <v>55</v>
      </c>
      <c r="K113" s="260" t="str">
        <f>E73</f>
        <v>￡</v>
      </c>
      <c r="L113" s="261"/>
      <c r="M113" s="333">
        <f>IF(M106&lt;&gt;"",M106,IF(M97&lt;&gt;"",M97,M93))</f>
        <v>11000</v>
      </c>
      <c r="N113" s="334"/>
      <c r="O113" s="334"/>
      <c r="P113" s="334"/>
      <c r="Q113" s="334"/>
      <c r="R113" s="334"/>
      <c r="S113" s="335"/>
      <c r="T113" s="31" t="str">
        <f>IF(M106&lt;&gt;"","３－③授業料確定後の金額変更",IF(M97&lt;&gt;"","３－②授業料確定申請","３－①授業料概算申請"))</f>
        <v>３－③授業料確定後の金額変更</v>
      </c>
      <c r="U113" s="31"/>
      <c r="V113" s="104"/>
      <c r="W113" s="104"/>
      <c r="X113" s="104"/>
      <c r="Y113" s="104"/>
      <c r="Z113" s="31"/>
      <c r="AA113" s="31"/>
      <c r="AB113" s="31"/>
      <c r="AC113" s="31"/>
      <c r="AD113" s="31"/>
      <c r="AE113" s="31"/>
      <c r="AF113" s="118"/>
      <c r="AG113" s="135"/>
    </row>
    <row r="114" spans="1:33" s="4" customFormat="1" ht="14.25" customHeight="1">
      <c r="A114" s="250" t="s">
        <v>218</v>
      </c>
      <c r="B114" s="251"/>
      <c r="C114" s="251"/>
      <c r="D114" s="251"/>
      <c r="E114" s="251"/>
      <c r="F114" s="251"/>
      <c r="G114" s="251"/>
      <c r="H114" s="251"/>
      <c r="I114" s="251"/>
      <c r="J114" s="90" t="s">
        <v>56</v>
      </c>
      <c r="K114" s="260" t="str">
        <f>E73</f>
        <v>￡</v>
      </c>
      <c r="L114" s="261"/>
      <c r="M114" s="313">
        <f>ROUND(M113/O69*O70,2)</f>
        <v>6416.67</v>
      </c>
      <c r="N114" s="314"/>
      <c r="O114" s="314"/>
      <c r="P114" s="314"/>
      <c r="Q114" s="314"/>
      <c r="R114" s="314"/>
      <c r="S114" s="315"/>
      <c r="T114" s="31" t="str">
        <f>"=Ａ/"&amp;O69&amp;"か月（総月数）*"&amp;O70&amp;"か月（2024年度月数）"</f>
        <v>=Ａ/12か月（総月数）*7か月（2024年度月数）</v>
      </c>
      <c r="U114" s="31"/>
      <c r="V114" s="104"/>
      <c r="W114" s="104"/>
      <c r="X114" s="104"/>
      <c r="Y114" s="104"/>
      <c r="Z114" s="31"/>
      <c r="AA114" s="31"/>
      <c r="AB114" s="31"/>
      <c r="AC114" s="31"/>
      <c r="AD114" s="31"/>
      <c r="AE114" s="31"/>
      <c r="AF114" s="118"/>
      <c r="AG114" s="135"/>
    </row>
    <row r="115" spans="1:33" s="4" customFormat="1" ht="14.25" customHeight="1">
      <c r="A115" s="250" t="s">
        <v>247</v>
      </c>
      <c r="B115" s="251"/>
      <c r="C115" s="251"/>
      <c r="D115" s="251"/>
      <c r="E115" s="251"/>
      <c r="F115" s="251"/>
      <c r="G115" s="251"/>
      <c r="H115" s="251"/>
      <c r="I115" s="251"/>
      <c r="J115" s="90" t="s">
        <v>57</v>
      </c>
      <c r="K115" s="260" t="str">
        <f>E73</f>
        <v>￡</v>
      </c>
      <c r="L115" s="261"/>
      <c r="M115" s="313">
        <f>ROUND(M113/O69*O71,2)</f>
        <v>4583.33</v>
      </c>
      <c r="N115" s="314"/>
      <c r="O115" s="314"/>
      <c r="P115" s="314"/>
      <c r="Q115" s="314"/>
      <c r="R115" s="314"/>
      <c r="S115" s="315"/>
      <c r="T115" s="31" t="str">
        <f>"=Ａ/"&amp;O69&amp;"か月*"&amp;O71&amp;"か月（2025年度月数）※2025年度支給分"</f>
        <v>=Ａ/12か月*5か月（2025年度月数）※2025年度支給分</v>
      </c>
      <c r="U115" s="104"/>
      <c r="V115" s="104"/>
      <c r="W115" s="104"/>
      <c r="X115" s="104"/>
      <c r="Y115" s="104"/>
      <c r="Z115" s="105"/>
      <c r="AA115" s="106"/>
      <c r="AB115" s="106"/>
      <c r="AC115" s="106"/>
      <c r="AD115" s="106"/>
      <c r="AE115" s="106"/>
      <c r="AF115" s="119"/>
      <c r="AG115" s="135"/>
    </row>
    <row r="116" spans="1:33" s="4" customFormat="1" ht="14.25" customHeight="1">
      <c r="A116" s="250" t="s">
        <v>248</v>
      </c>
      <c r="B116" s="251"/>
      <c r="C116" s="251"/>
      <c r="D116" s="251"/>
      <c r="E116" s="251"/>
      <c r="F116" s="251"/>
      <c r="G116" s="251"/>
      <c r="H116" s="251"/>
      <c r="I116" s="251"/>
      <c r="J116" s="251"/>
      <c r="K116" s="90"/>
      <c r="L116" s="90"/>
      <c r="M116" s="316">
        <f>ROUNDDOWN(M114*S73,0)</f>
        <v>1103667</v>
      </c>
      <c r="N116" s="317"/>
      <c r="O116" s="317"/>
      <c r="P116" s="317"/>
      <c r="Q116" s="317"/>
      <c r="R116" s="317"/>
      <c r="S116" s="318"/>
      <c r="T116" s="107" t="s">
        <v>17</v>
      </c>
      <c r="U116" s="31" t="str">
        <f>"=B*"&amp;S73&amp;"円（2024年度円換算率）"</f>
        <v>=B*172円（2024年度円換算率）</v>
      </c>
      <c r="V116" s="107"/>
      <c r="W116" s="107"/>
      <c r="X116" s="108"/>
      <c r="Y116" s="108"/>
      <c r="Z116" s="108"/>
      <c r="AA116" s="106"/>
      <c r="AB116" s="106"/>
      <c r="AC116" s="106"/>
      <c r="AD116" s="106"/>
      <c r="AE116" s="106"/>
      <c r="AF116" s="119"/>
    </row>
    <row r="117" spans="1:33" s="4" customFormat="1" ht="14.25" customHeight="1" thickBot="1">
      <c r="A117" s="338" t="s">
        <v>249</v>
      </c>
      <c r="B117" s="339"/>
      <c r="C117" s="339"/>
      <c r="D117" s="339"/>
      <c r="E117" s="339"/>
      <c r="F117" s="339"/>
      <c r="G117" s="339"/>
      <c r="H117" s="339"/>
      <c r="I117" s="339"/>
      <c r="J117" s="339"/>
      <c r="K117" s="90"/>
      <c r="L117" s="90"/>
      <c r="M117" s="343">
        <f>ROUNDDOWN(M115*AC73,0)</f>
        <v>0</v>
      </c>
      <c r="N117" s="344"/>
      <c r="O117" s="344"/>
      <c r="P117" s="344"/>
      <c r="Q117" s="344"/>
      <c r="R117" s="344"/>
      <c r="S117" s="345"/>
      <c r="T117" s="107" t="s">
        <v>17</v>
      </c>
      <c r="U117" s="31" t="str">
        <f>"=C*"&amp;AC73&amp;"円（2025年度円換算率）※2025年度支給分"</f>
        <v>=C*円（2025年度円換算率）※2025年度支給分</v>
      </c>
      <c r="V117" s="107"/>
      <c r="W117" s="107"/>
      <c r="X117" s="108"/>
      <c r="Y117" s="108"/>
      <c r="Z117" s="108"/>
      <c r="AA117" s="136"/>
      <c r="AB117" s="136"/>
      <c r="AC117" s="136"/>
      <c r="AD117" s="136"/>
      <c r="AE117" s="136"/>
      <c r="AF117" s="137"/>
    </row>
    <row r="118" spans="1:33" s="4" customFormat="1" ht="27" customHeight="1" thickTop="1" thickBot="1">
      <c r="A118" s="340" t="s">
        <v>250</v>
      </c>
      <c r="B118" s="341"/>
      <c r="C118" s="341"/>
      <c r="D118" s="341"/>
      <c r="E118" s="341"/>
      <c r="F118" s="341"/>
      <c r="G118" s="341"/>
      <c r="H118" s="341"/>
      <c r="I118" s="341"/>
      <c r="J118" s="341"/>
      <c r="K118" s="341"/>
      <c r="L118" s="342"/>
      <c r="M118" s="319">
        <f ca="1">IF(AB47=0,IF(AB52=M116,M116,IF(M116-AB52&lt;=AB55,M116,AB54)),IF(AB52=M116,M116,IF(M116-AB52&lt;=AB55,M116,AB54-AB47)))</f>
        <v>1103667</v>
      </c>
      <c r="N118" s="320"/>
      <c r="O118" s="320"/>
      <c r="P118" s="320"/>
      <c r="Q118" s="320"/>
      <c r="R118" s="320"/>
      <c r="S118" s="321"/>
      <c r="T118" s="112" t="s">
        <v>17</v>
      </c>
      <c r="U118" s="30"/>
      <c r="V118" s="30"/>
      <c r="W118" s="322" t="str">
        <f ca="1">IF(AB47+M116&lt;=3000000,"","年度支給上限額調整済")</f>
        <v/>
      </c>
      <c r="X118" s="322"/>
      <c r="Y118" s="322"/>
      <c r="Z118" s="322"/>
      <c r="AA118" s="322"/>
      <c r="AB118" s="322"/>
      <c r="AC118" s="322"/>
      <c r="AD118" s="322"/>
      <c r="AE118" s="322"/>
      <c r="AF118" s="323"/>
    </row>
    <row r="119" spans="1:33" s="36" customFormat="1" ht="14.25" customHeight="1" thickTop="1">
      <c r="A119" s="379" t="s">
        <v>251</v>
      </c>
      <c r="B119" s="380"/>
      <c r="C119" s="380"/>
      <c r="D119" s="380"/>
      <c r="E119" s="380"/>
      <c r="F119" s="380"/>
      <c r="G119" s="380"/>
      <c r="H119" s="380"/>
      <c r="I119" s="380"/>
      <c r="J119" s="380"/>
      <c r="K119" s="380"/>
      <c r="L119" s="381"/>
      <c r="M119" s="359">
        <f ca="1">AB47+M118</f>
        <v>2153667</v>
      </c>
      <c r="N119" s="360"/>
      <c r="O119" s="360"/>
      <c r="P119" s="360"/>
      <c r="Q119" s="360"/>
      <c r="R119" s="360"/>
      <c r="S119" s="361"/>
      <c r="T119" s="32" t="s">
        <v>17</v>
      </c>
      <c r="U119" s="31"/>
      <c r="V119" s="32"/>
      <c r="W119" s="32"/>
      <c r="X119" s="32"/>
      <c r="Y119" s="32"/>
      <c r="Z119" s="32"/>
      <c r="AA119" s="33"/>
      <c r="AB119" s="33"/>
      <c r="AC119" s="33"/>
      <c r="AD119" s="33"/>
      <c r="AE119" s="33"/>
      <c r="AF119" s="120"/>
    </row>
    <row r="120" spans="1:33" s="36" customFormat="1" ht="19.899999999999999" customHeight="1">
      <c r="A120" s="362" t="s">
        <v>151</v>
      </c>
      <c r="B120" s="363"/>
      <c r="C120" s="328"/>
      <c r="D120" s="328"/>
      <c r="E120" s="328"/>
      <c r="F120" s="328"/>
      <c r="G120" s="328"/>
      <c r="H120" s="328"/>
      <c r="I120" s="328"/>
      <c r="J120" s="328"/>
      <c r="K120" s="328"/>
      <c r="L120" s="328"/>
      <c r="M120" s="328"/>
      <c r="N120" s="328"/>
      <c r="O120" s="328"/>
      <c r="P120" s="328"/>
      <c r="Q120" s="328"/>
      <c r="R120" s="328"/>
      <c r="S120" s="328"/>
      <c r="T120" s="328"/>
      <c r="U120" s="328"/>
      <c r="V120" s="328"/>
      <c r="W120" s="328"/>
      <c r="X120" s="328"/>
      <c r="Y120" s="328"/>
      <c r="Z120" s="328"/>
      <c r="AA120" s="328"/>
      <c r="AB120" s="328"/>
      <c r="AC120" s="328"/>
      <c r="AD120" s="328"/>
      <c r="AE120" s="328"/>
      <c r="AF120" s="329"/>
    </row>
    <row r="121" spans="1:33" s="36" customFormat="1" ht="19.5" customHeight="1">
      <c r="A121" s="364"/>
      <c r="B121" s="365"/>
      <c r="C121" s="331"/>
      <c r="D121" s="331"/>
      <c r="E121" s="331"/>
      <c r="F121" s="331"/>
      <c r="G121" s="331"/>
      <c r="H121" s="331"/>
      <c r="I121" s="331"/>
      <c r="J121" s="331"/>
      <c r="K121" s="331"/>
      <c r="L121" s="331"/>
      <c r="M121" s="331"/>
      <c r="N121" s="331"/>
      <c r="O121" s="331"/>
      <c r="P121" s="331"/>
      <c r="Q121" s="331"/>
      <c r="R121" s="331"/>
      <c r="S121" s="331"/>
      <c r="T121" s="331"/>
      <c r="U121" s="331"/>
      <c r="V121" s="331"/>
      <c r="W121" s="331"/>
      <c r="X121" s="331"/>
      <c r="Y121" s="331"/>
      <c r="Z121" s="331"/>
      <c r="AA121" s="331"/>
      <c r="AB121" s="331"/>
      <c r="AC121" s="331"/>
      <c r="AD121" s="331"/>
      <c r="AE121" s="331"/>
      <c r="AF121" s="332"/>
    </row>
    <row r="122" spans="1:33" s="36" customFormat="1" ht="15.75" customHeight="1">
      <c r="A122" s="35"/>
      <c r="M122" s="37"/>
      <c r="N122" s="37"/>
      <c r="O122" s="37"/>
      <c r="P122" s="37"/>
      <c r="Q122" s="37"/>
      <c r="R122" s="37"/>
      <c r="S122" s="37"/>
      <c r="U122" s="38"/>
      <c r="AA122" s="39"/>
      <c r="AB122" s="39"/>
      <c r="AC122" s="39"/>
      <c r="AD122" s="39"/>
      <c r="AE122" s="39"/>
      <c r="AF122" s="39"/>
    </row>
    <row r="123" spans="1:33" s="87" customFormat="1" ht="23.25" customHeight="1">
      <c r="A123" s="34" t="s">
        <v>175</v>
      </c>
      <c r="B123" s="34"/>
      <c r="C123" s="34"/>
      <c r="D123" s="34"/>
      <c r="E123" s="34"/>
      <c r="F123" s="34"/>
      <c r="G123" s="34"/>
      <c r="H123" s="34"/>
      <c r="I123" s="34"/>
      <c r="J123" s="34"/>
      <c r="K123" s="34"/>
      <c r="L123" s="34"/>
      <c r="M123" s="34"/>
      <c r="N123" s="34"/>
      <c r="O123" s="34"/>
      <c r="P123" s="34"/>
      <c r="Q123" s="34"/>
      <c r="R123" s="34"/>
      <c r="S123" s="34"/>
      <c r="T123" s="34"/>
      <c r="U123" s="34"/>
      <c r="V123" s="34"/>
      <c r="W123" s="34"/>
      <c r="X123" s="34"/>
      <c r="Y123" s="34"/>
      <c r="Z123" s="34"/>
      <c r="AA123" s="34"/>
      <c r="AB123" s="34"/>
      <c r="AC123" s="34"/>
      <c r="AD123" s="34"/>
      <c r="AE123" s="34"/>
      <c r="AF123" s="34"/>
    </row>
    <row r="124" spans="1:33" s="54" customFormat="1" ht="31.15" customHeight="1">
      <c r="A124" s="366" t="s">
        <v>187</v>
      </c>
      <c r="B124" s="366"/>
      <c r="C124" s="366"/>
      <c r="D124" s="366"/>
      <c r="E124" s="366"/>
      <c r="F124" s="367" t="s">
        <v>172</v>
      </c>
      <c r="G124" s="368"/>
      <c r="H124" s="368"/>
      <c r="I124" s="369"/>
      <c r="J124" s="370" t="s">
        <v>33</v>
      </c>
      <c r="K124" s="371"/>
      <c r="L124" s="372" t="s">
        <v>61</v>
      </c>
      <c r="M124" s="373"/>
      <c r="N124" s="373"/>
      <c r="O124" s="373"/>
      <c r="P124" s="374"/>
      <c r="Q124" s="367" t="s">
        <v>60</v>
      </c>
      <c r="R124" s="368"/>
      <c r="S124" s="368"/>
      <c r="T124" s="369"/>
      <c r="U124" s="375" t="s">
        <v>186</v>
      </c>
      <c r="V124" s="375"/>
      <c r="W124" s="375"/>
      <c r="X124" s="375"/>
      <c r="Y124" s="375"/>
      <c r="Z124" s="375"/>
      <c r="AA124" s="376" t="s">
        <v>274</v>
      </c>
      <c r="AB124" s="377"/>
      <c r="AC124" s="377"/>
      <c r="AD124" s="377"/>
      <c r="AE124" s="377"/>
      <c r="AF124" s="378"/>
    </row>
    <row r="125" spans="1:33" s="54" customFormat="1" ht="14.1" customHeight="1">
      <c r="A125" s="346" t="s">
        <v>262</v>
      </c>
      <c r="B125" s="346"/>
      <c r="C125" s="346"/>
      <c r="D125" s="346"/>
      <c r="E125" s="346"/>
      <c r="F125" s="347" t="s">
        <v>167</v>
      </c>
      <c r="G125" s="348"/>
      <c r="H125" s="348"/>
      <c r="I125" s="349"/>
      <c r="J125" s="350" t="str">
        <f>$E$73</f>
        <v>￡</v>
      </c>
      <c r="K125" s="351"/>
      <c r="L125" s="352">
        <v>8500</v>
      </c>
      <c r="M125" s="353"/>
      <c r="N125" s="353"/>
      <c r="O125" s="353"/>
      <c r="P125" s="354"/>
      <c r="Q125" s="355">
        <f>M113-L125</f>
        <v>2500</v>
      </c>
      <c r="R125" s="356"/>
      <c r="S125" s="356"/>
      <c r="T125" s="357"/>
      <c r="U125" s="358">
        <v>45534</v>
      </c>
      <c r="V125" s="358"/>
      <c r="W125" s="358"/>
      <c r="X125" s="358"/>
      <c r="Y125" s="358"/>
      <c r="Z125" s="358"/>
      <c r="AA125" s="358">
        <v>45536</v>
      </c>
      <c r="AB125" s="358"/>
      <c r="AC125" s="358"/>
      <c r="AD125" s="358"/>
      <c r="AE125" s="358"/>
      <c r="AF125" s="358"/>
    </row>
    <row r="126" spans="1:33" s="54" customFormat="1" ht="14.1" customHeight="1">
      <c r="A126" s="346" t="s">
        <v>263</v>
      </c>
      <c r="B126" s="346"/>
      <c r="C126" s="346"/>
      <c r="D126" s="346"/>
      <c r="E126" s="346"/>
      <c r="F126" s="347" t="s">
        <v>167</v>
      </c>
      <c r="G126" s="348"/>
      <c r="H126" s="348"/>
      <c r="I126" s="349"/>
      <c r="J126" s="350" t="str">
        <f>$E$73</f>
        <v>￡</v>
      </c>
      <c r="K126" s="351"/>
      <c r="L126" s="352">
        <v>2500</v>
      </c>
      <c r="M126" s="353"/>
      <c r="N126" s="353"/>
      <c r="O126" s="353"/>
      <c r="P126" s="354"/>
      <c r="Q126" s="355">
        <f>IF(L126&gt;0,Q125-L126,0)</f>
        <v>0</v>
      </c>
      <c r="R126" s="356"/>
      <c r="S126" s="356"/>
      <c r="T126" s="357"/>
      <c r="U126" s="358">
        <v>45682</v>
      </c>
      <c r="V126" s="358"/>
      <c r="W126" s="358"/>
      <c r="X126" s="358"/>
      <c r="Y126" s="358"/>
      <c r="Z126" s="358"/>
      <c r="AA126" s="358">
        <v>45689</v>
      </c>
      <c r="AB126" s="358"/>
      <c r="AC126" s="358"/>
      <c r="AD126" s="358"/>
      <c r="AE126" s="358"/>
      <c r="AF126" s="358"/>
    </row>
    <row r="127" spans="1:33" s="54" customFormat="1" ht="14.1" customHeight="1">
      <c r="A127" s="346"/>
      <c r="B127" s="346"/>
      <c r="C127" s="346"/>
      <c r="D127" s="346"/>
      <c r="E127" s="346"/>
      <c r="F127" s="347"/>
      <c r="G127" s="348"/>
      <c r="H127" s="348"/>
      <c r="I127" s="349"/>
      <c r="J127" s="350" t="str">
        <f t="shared" ref="J127:J129" si="3">$E$73</f>
        <v>￡</v>
      </c>
      <c r="K127" s="351"/>
      <c r="L127" s="352"/>
      <c r="M127" s="353"/>
      <c r="N127" s="353"/>
      <c r="O127" s="353"/>
      <c r="P127" s="354"/>
      <c r="Q127" s="355">
        <f>IF(L127&gt;0,Q126-L127,0)</f>
        <v>0</v>
      </c>
      <c r="R127" s="356"/>
      <c r="S127" s="356"/>
      <c r="T127" s="357"/>
      <c r="U127" s="358"/>
      <c r="V127" s="358"/>
      <c r="W127" s="358"/>
      <c r="X127" s="358"/>
      <c r="Y127" s="358"/>
      <c r="Z127" s="358"/>
      <c r="AA127" s="432"/>
      <c r="AB127" s="433"/>
      <c r="AC127" s="433"/>
      <c r="AD127" s="433"/>
      <c r="AE127" s="433"/>
      <c r="AF127" s="434"/>
    </row>
    <row r="128" spans="1:33" s="54" customFormat="1" ht="14.1" customHeight="1">
      <c r="A128" s="346"/>
      <c r="B128" s="346"/>
      <c r="C128" s="346"/>
      <c r="D128" s="346"/>
      <c r="E128" s="346"/>
      <c r="F128" s="347"/>
      <c r="G128" s="348"/>
      <c r="H128" s="348"/>
      <c r="I128" s="349"/>
      <c r="J128" s="350" t="str">
        <f t="shared" si="3"/>
        <v>￡</v>
      </c>
      <c r="K128" s="351"/>
      <c r="L128" s="352"/>
      <c r="M128" s="353"/>
      <c r="N128" s="353"/>
      <c r="O128" s="353"/>
      <c r="P128" s="354"/>
      <c r="Q128" s="355">
        <f>IF(L128&gt;0,Q127-L128,0)</f>
        <v>0</v>
      </c>
      <c r="R128" s="356"/>
      <c r="S128" s="356"/>
      <c r="T128" s="357"/>
      <c r="U128" s="358"/>
      <c r="V128" s="358"/>
      <c r="W128" s="358"/>
      <c r="X128" s="358"/>
      <c r="Y128" s="358"/>
      <c r="Z128" s="358"/>
      <c r="AA128" s="358"/>
      <c r="AB128" s="358"/>
      <c r="AC128" s="358"/>
      <c r="AD128" s="358"/>
      <c r="AE128" s="358"/>
      <c r="AF128" s="358"/>
    </row>
    <row r="129" spans="1:32" s="54" customFormat="1" ht="14.1" customHeight="1">
      <c r="A129" s="346"/>
      <c r="B129" s="346"/>
      <c r="C129" s="346"/>
      <c r="D129" s="346"/>
      <c r="E129" s="346"/>
      <c r="F129" s="347"/>
      <c r="G129" s="348"/>
      <c r="H129" s="348"/>
      <c r="I129" s="349"/>
      <c r="J129" s="350" t="str">
        <f t="shared" si="3"/>
        <v>￡</v>
      </c>
      <c r="K129" s="351"/>
      <c r="L129" s="352"/>
      <c r="M129" s="353"/>
      <c r="N129" s="353"/>
      <c r="O129" s="353"/>
      <c r="P129" s="354"/>
      <c r="Q129" s="355">
        <f>IF(L129&gt;0,Q128-L129,0)</f>
        <v>0</v>
      </c>
      <c r="R129" s="356"/>
      <c r="S129" s="356"/>
      <c r="T129" s="357"/>
      <c r="U129" s="358"/>
      <c r="V129" s="358"/>
      <c r="W129" s="358"/>
      <c r="X129" s="358"/>
      <c r="Y129" s="358"/>
      <c r="Z129" s="358"/>
      <c r="AA129" s="358"/>
      <c r="AB129" s="358"/>
      <c r="AC129" s="358"/>
      <c r="AD129" s="358"/>
      <c r="AE129" s="358"/>
      <c r="AF129" s="358"/>
    </row>
    <row r="130" spans="1:32" s="54" customFormat="1" ht="30" customHeight="1">
      <c r="A130" s="408" t="s">
        <v>252</v>
      </c>
      <c r="B130" s="409"/>
      <c r="C130" s="409"/>
      <c r="D130" s="409"/>
      <c r="E130" s="409"/>
      <c r="F130" s="409"/>
      <c r="G130" s="409"/>
      <c r="H130" s="409"/>
      <c r="I130" s="409"/>
      <c r="J130" s="409"/>
      <c r="K130" s="409"/>
      <c r="L130" s="409"/>
      <c r="M130" s="409"/>
      <c r="N130" s="409"/>
      <c r="O130" s="409"/>
      <c r="P130" s="409"/>
      <c r="Q130" s="409"/>
      <c r="R130" s="409"/>
      <c r="S130" s="409"/>
      <c r="T130" s="409"/>
      <c r="U130" s="409"/>
      <c r="V130" s="409"/>
      <c r="W130" s="409"/>
      <c r="X130" s="409"/>
      <c r="Y130" s="409"/>
      <c r="Z130" s="409"/>
      <c r="AA130" s="409"/>
      <c r="AB130" s="409"/>
      <c r="AC130" s="409"/>
      <c r="AD130" s="409"/>
      <c r="AE130" s="409"/>
      <c r="AF130" s="410"/>
    </row>
    <row r="131" spans="1:32" s="54" customFormat="1">
      <c r="A131" s="53"/>
      <c r="B131" s="53"/>
      <c r="C131" s="53"/>
      <c r="D131" s="53"/>
      <c r="E131" s="53"/>
      <c r="F131" s="53"/>
      <c r="G131" s="53"/>
      <c r="H131" s="53"/>
      <c r="I131" s="53"/>
      <c r="J131" s="53"/>
      <c r="K131" s="53"/>
      <c r="L131" s="53"/>
      <c r="M131" s="53"/>
      <c r="N131" s="53"/>
      <c r="O131" s="53"/>
      <c r="P131" s="53"/>
      <c r="Q131" s="53"/>
      <c r="R131" s="53"/>
      <c r="S131" s="53"/>
      <c r="T131" s="53"/>
      <c r="U131" s="53"/>
      <c r="V131" s="53"/>
      <c r="W131" s="53"/>
      <c r="X131" s="53"/>
      <c r="Y131" s="53"/>
      <c r="Z131" s="53"/>
      <c r="AA131" s="53"/>
    </row>
    <row r="132" spans="1:32" s="54" customFormat="1">
      <c r="A132" s="53"/>
      <c r="B132" s="53"/>
      <c r="C132" s="53"/>
      <c r="D132" s="53"/>
      <c r="E132" s="53"/>
      <c r="F132" s="53"/>
      <c r="G132" s="53"/>
      <c r="H132" s="53"/>
      <c r="I132" s="53"/>
      <c r="J132" s="53"/>
      <c r="K132" s="53"/>
      <c r="L132" s="53"/>
      <c r="M132" s="53"/>
      <c r="N132" s="53"/>
      <c r="O132" s="53"/>
      <c r="P132" s="53"/>
      <c r="Q132" s="53"/>
      <c r="R132" s="53"/>
      <c r="S132" s="53"/>
      <c r="T132" s="53"/>
      <c r="U132" s="53"/>
      <c r="V132" s="53"/>
      <c r="W132" s="53"/>
      <c r="X132" s="53"/>
      <c r="Y132" s="53"/>
      <c r="Z132" s="53"/>
      <c r="AA132" s="53"/>
    </row>
  </sheetData>
  <sheetProtection password="ACC9" sheet="1" objects="1" scenarios="1"/>
  <mergeCells count="294">
    <mergeCell ref="G78:H78"/>
    <mergeCell ref="P78:Q78"/>
    <mergeCell ref="S78:W78"/>
    <mergeCell ref="M79:N79"/>
    <mergeCell ref="U45:Z45"/>
    <mergeCell ref="A48:C51"/>
    <mergeCell ref="P79:Q79"/>
    <mergeCell ref="S79:W79"/>
    <mergeCell ref="S68:AF69"/>
    <mergeCell ref="E75:AF75"/>
    <mergeCell ref="A76:F76"/>
    <mergeCell ref="G76:I76"/>
    <mergeCell ref="J76:L76"/>
    <mergeCell ref="M76:O76"/>
    <mergeCell ref="P76:R76"/>
    <mergeCell ref="S76:W76"/>
    <mergeCell ref="B77:F77"/>
    <mergeCell ref="G77:H77"/>
    <mergeCell ref="I77:I79"/>
    <mergeCell ref="J77:K77"/>
    <mergeCell ref="L77:L79"/>
    <mergeCell ref="M77:N77"/>
    <mergeCell ref="O77:O79"/>
    <mergeCell ref="P77:Q77"/>
    <mergeCell ref="R77:R79"/>
    <mergeCell ref="S77:W77"/>
    <mergeCell ref="B78:F78"/>
    <mergeCell ref="A40:C45"/>
    <mergeCell ref="E40:F40"/>
    <mergeCell ref="G40:I40"/>
    <mergeCell ref="M40:O40"/>
    <mergeCell ref="P40:T40"/>
    <mergeCell ref="U40:Z40"/>
    <mergeCell ref="E42:F42"/>
    <mergeCell ref="G42:I42"/>
    <mergeCell ref="M42:O42"/>
    <mergeCell ref="P42:T42"/>
    <mergeCell ref="U42:Z42"/>
    <mergeCell ref="E45:F45"/>
    <mergeCell ref="G45:I45"/>
    <mergeCell ref="M45:O45"/>
    <mergeCell ref="P45:T45"/>
    <mergeCell ref="E48:F48"/>
    <mergeCell ref="G48:I48"/>
    <mergeCell ref="M48:O48"/>
    <mergeCell ref="P48:T48"/>
    <mergeCell ref="U48:Z48"/>
    <mergeCell ref="U63:Z63"/>
    <mergeCell ref="AA34:AB34"/>
    <mergeCell ref="AD34:AE34"/>
    <mergeCell ref="W23:AF23"/>
    <mergeCell ref="W24:AF24"/>
    <mergeCell ref="W25:AF25"/>
    <mergeCell ref="A27:AF27"/>
    <mergeCell ref="A31:AF31"/>
    <mergeCell ref="A39:C39"/>
    <mergeCell ref="D39:F39"/>
    <mergeCell ref="G39:L39"/>
    <mergeCell ref="M39:O39"/>
    <mergeCell ref="P39:T39"/>
    <mergeCell ref="U39:Z39"/>
    <mergeCell ref="A35:I35"/>
    <mergeCell ref="J35:AF35"/>
    <mergeCell ref="A36:I36"/>
    <mergeCell ref="J36:U36"/>
    <mergeCell ref="V36:X36"/>
    <mergeCell ref="Y36:AF36"/>
    <mergeCell ref="A34:I34"/>
    <mergeCell ref="J34:M34"/>
    <mergeCell ref="O34:P34"/>
    <mergeCell ref="V34:Y34"/>
    <mergeCell ref="AB42:AE42"/>
    <mergeCell ref="E43:F43"/>
    <mergeCell ref="G43:I43"/>
    <mergeCell ref="M43:O43"/>
    <mergeCell ref="P43:T43"/>
    <mergeCell ref="U43:Z43"/>
    <mergeCell ref="AB43:AE43"/>
    <mergeCell ref="AB40:AE40"/>
    <mergeCell ref="E41:F41"/>
    <mergeCell ref="G41:I41"/>
    <mergeCell ref="M41:O41"/>
    <mergeCell ref="P41:T41"/>
    <mergeCell ref="U41:Z41"/>
    <mergeCell ref="AB41:AE41"/>
    <mergeCell ref="AB45:AE45"/>
    <mergeCell ref="E44:F44"/>
    <mergeCell ref="G44:I44"/>
    <mergeCell ref="M44:O44"/>
    <mergeCell ref="P44:T44"/>
    <mergeCell ref="U44:Z44"/>
    <mergeCell ref="AB44:AE44"/>
    <mergeCell ref="AB46:AE46"/>
    <mergeCell ref="AB47:AE47"/>
    <mergeCell ref="AB48:AE48"/>
    <mergeCell ref="E49:F49"/>
    <mergeCell ref="AB50:AE50"/>
    <mergeCell ref="E51:F51"/>
    <mergeCell ref="G51:I51"/>
    <mergeCell ref="M51:O51"/>
    <mergeCell ref="P51:T51"/>
    <mergeCell ref="U51:Z51"/>
    <mergeCell ref="AB51:AE51"/>
    <mergeCell ref="G49:I49"/>
    <mergeCell ref="M49:O49"/>
    <mergeCell ref="P49:T49"/>
    <mergeCell ref="U49:Z49"/>
    <mergeCell ref="AB49:AE49"/>
    <mergeCell ref="E50:F50"/>
    <mergeCell ref="G50:I50"/>
    <mergeCell ref="M50:O50"/>
    <mergeCell ref="P50:T50"/>
    <mergeCell ref="U50:Z50"/>
    <mergeCell ref="AB52:AE52"/>
    <mergeCell ref="AB53:AE53"/>
    <mergeCell ref="AB54:AE54"/>
    <mergeCell ref="A55:AA55"/>
    <mergeCell ref="AB55:AE55"/>
    <mergeCell ref="A59:C59"/>
    <mergeCell ref="D59:F59"/>
    <mergeCell ref="G59:L59"/>
    <mergeCell ref="M59:O59"/>
    <mergeCell ref="P59:T59"/>
    <mergeCell ref="AB60:AE60"/>
    <mergeCell ref="E61:F61"/>
    <mergeCell ref="G61:I61"/>
    <mergeCell ref="M61:O61"/>
    <mergeCell ref="P61:T61"/>
    <mergeCell ref="U61:Z61"/>
    <mergeCell ref="AB61:AE61"/>
    <mergeCell ref="U59:Z59"/>
    <mergeCell ref="A60:C63"/>
    <mergeCell ref="E60:F60"/>
    <mergeCell ref="G60:I60"/>
    <mergeCell ref="M60:O60"/>
    <mergeCell ref="P60:T60"/>
    <mergeCell ref="U60:Z60"/>
    <mergeCell ref="E62:F62"/>
    <mergeCell ref="G62:I62"/>
    <mergeCell ref="M62:O62"/>
    <mergeCell ref="P62:T62"/>
    <mergeCell ref="U62:Z62"/>
    <mergeCell ref="AB62:AE62"/>
    <mergeCell ref="E63:F63"/>
    <mergeCell ref="G63:I63"/>
    <mergeCell ref="M63:O63"/>
    <mergeCell ref="P63:T63"/>
    <mergeCell ref="AB63:AE63"/>
    <mergeCell ref="S71:AF71"/>
    <mergeCell ref="A73:D73"/>
    <mergeCell ref="E73:F73"/>
    <mergeCell ref="G73:K73"/>
    <mergeCell ref="L73:R73"/>
    <mergeCell ref="S73:U73"/>
    <mergeCell ref="V73:AB73"/>
    <mergeCell ref="AC73:AE73"/>
    <mergeCell ref="AB64:AE64"/>
    <mergeCell ref="P67:R67"/>
    <mergeCell ref="A69:C69"/>
    <mergeCell ref="H69:J69"/>
    <mergeCell ref="S70:AF70"/>
    <mergeCell ref="X77:AF79"/>
    <mergeCell ref="X76:AF76"/>
    <mergeCell ref="G79:H79"/>
    <mergeCell ref="AB84:AF84"/>
    <mergeCell ref="A85:F85"/>
    <mergeCell ref="G85:I85"/>
    <mergeCell ref="N85:P85"/>
    <mergeCell ref="T85:W85"/>
    <mergeCell ref="X85:AA85"/>
    <mergeCell ref="AB85:AF85"/>
    <mergeCell ref="A83:F83"/>
    <mergeCell ref="G83:S83"/>
    <mergeCell ref="T83:W83"/>
    <mergeCell ref="X83:AA83"/>
    <mergeCell ref="AB83:AF83"/>
    <mergeCell ref="A84:F84"/>
    <mergeCell ref="G84:I84"/>
    <mergeCell ref="N84:P84"/>
    <mergeCell ref="T84:W84"/>
    <mergeCell ref="X84:AA84"/>
    <mergeCell ref="J78:K78"/>
    <mergeCell ref="M78:N78"/>
    <mergeCell ref="B79:F79"/>
    <mergeCell ref="J79:K79"/>
    <mergeCell ref="X88:AA88"/>
    <mergeCell ref="AB88:AF88"/>
    <mergeCell ref="A87:F87"/>
    <mergeCell ref="G87:I87"/>
    <mergeCell ref="N87:P87"/>
    <mergeCell ref="T87:W87"/>
    <mergeCell ref="X87:AA87"/>
    <mergeCell ref="AB87:AF87"/>
    <mergeCell ref="A86:F86"/>
    <mergeCell ref="G86:I86"/>
    <mergeCell ref="N86:P86"/>
    <mergeCell ref="T86:W86"/>
    <mergeCell ref="X86:AA86"/>
    <mergeCell ref="AB86:AF86"/>
    <mergeCell ref="A89:S89"/>
    <mergeCell ref="T89:W89"/>
    <mergeCell ref="D92:F92"/>
    <mergeCell ref="K93:L93"/>
    <mergeCell ref="M93:S93"/>
    <mergeCell ref="D96:F96"/>
    <mergeCell ref="A88:F88"/>
    <mergeCell ref="G88:I88"/>
    <mergeCell ref="N88:P88"/>
    <mergeCell ref="T88:W88"/>
    <mergeCell ref="A99:AF99"/>
    <mergeCell ref="A100:AF101"/>
    <mergeCell ref="D104:F104"/>
    <mergeCell ref="A105:I105"/>
    <mergeCell ref="K105:N105"/>
    <mergeCell ref="O105:S105"/>
    <mergeCell ref="T105:V105"/>
    <mergeCell ref="K97:L97"/>
    <mergeCell ref="M97:S97"/>
    <mergeCell ref="T97:V97"/>
    <mergeCell ref="K98:L98"/>
    <mergeCell ref="M98:S98"/>
    <mergeCell ref="T98:V98"/>
    <mergeCell ref="A108:AF108"/>
    <mergeCell ref="A109:AF110"/>
    <mergeCell ref="A113:I113"/>
    <mergeCell ref="K113:L113"/>
    <mergeCell ref="M113:S113"/>
    <mergeCell ref="A114:I114"/>
    <mergeCell ref="K114:L114"/>
    <mergeCell ref="M114:S114"/>
    <mergeCell ref="K106:L106"/>
    <mergeCell ref="M106:S106"/>
    <mergeCell ref="T106:V106"/>
    <mergeCell ref="K107:L107"/>
    <mergeCell ref="M107:S107"/>
    <mergeCell ref="T107:V107"/>
    <mergeCell ref="A118:L118"/>
    <mergeCell ref="M118:S118"/>
    <mergeCell ref="W118:AF118"/>
    <mergeCell ref="A119:L119"/>
    <mergeCell ref="M119:S119"/>
    <mergeCell ref="A120:B121"/>
    <mergeCell ref="C120:AF121"/>
    <mergeCell ref="A115:I115"/>
    <mergeCell ref="K115:L115"/>
    <mergeCell ref="M115:S115"/>
    <mergeCell ref="A116:J116"/>
    <mergeCell ref="M116:S116"/>
    <mergeCell ref="A117:J117"/>
    <mergeCell ref="M117:S117"/>
    <mergeCell ref="A126:E126"/>
    <mergeCell ref="F126:I126"/>
    <mergeCell ref="J126:K126"/>
    <mergeCell ref="L126:P126"/>
    <mergeCell ref="Q126:T126"/>
    <mergeCell ref="U126:Z126"/>
    <mergeCell ref="AA124:AF124"/>
    <mergeCell ref="A125:E125"/>
    <mergeCell ref="F125:I125"/>
    <mergeCell ref="J125:K125"/>
    <mergeCell ref="L125:P125"/>
    <mergeCell ref="Q125:T125"/>
    <mergeCell ref="U125:Z125"/>
    <mergeCell ref="AA125:AF125"/>
    <mergeCell ref="A124:E124"/>
    <mergeCell ref="F124:I124"/>
    <mergeCell ref="J124:K124"/>
    <mergeCell ref="L124:P124"/>
    <mergeCell ref="Q124:T124"/>
    <mergeCell ref="U124:Z124"/>
    <mergeCell ref="A130:AF130"/>
    <mergeCell ref="A1:AF17"/>
    <mergeCell ref="AA128:AF128"/>
    <mergeCell ref="A129:E129"/>
    <mergeCell ref="F129:I129"/>
    <mergeCell ref="J129:K129"/>
    <mergeCell ref="L129:P129"/>
    <mergeCell ref="Q129:T129"/>
    <mergeCell ref="U129:Z129"/>
    <mergeCell ref="AA129:AF129"/>
    <mergeCell ref="A128:E128"/>
    <mergeCell ref="F128:I128"/>
    <mergeCell ref="J128:K128"/>
    <mergeCell ref="L128:P128"/>
    <mergeCell ref="Q128:T128"/>
    <mergeCell ref="U128:Z128"/>
    <mergeCell ref="AA126:AF126"/>
    <mergeCell ref="A127:E127"/>
    <mergeCell ref="F127:I127"/>
    <mergeCell ref="J127:K127"/>
    <mergeCell ref="L127:P127"/>
    <mergeCell ref="Q127:T127"/>
    <mergeCell ref="U127:Z127"/>
    <mergeCell ref="AA127:AF127"/>
  </mergeCells>
  <phoneticPr fontId="5"/>
  <conditionalFormatting sqref="P43:T45">
    <cfRule type="expression" dxfId="34" priority="33">
      <formula>$M43="支給"</formula>
    </cfRule>
  </conditionalFormatting>
  <conditionalFormatting sqref="A87:A88 G87:G88 Q87:S88 S85:S86">
    <cfRule type="expression" dxfId="33" priority="31">
      <formula>#REF!="通年一括払い"</formula>
    </cfRule>
  </conditionalFormatting>
  <conditionalFormatting sqref="J87:M88">
    <cfRule type="expression" dxfId="32" priority="30">
      <formula>#REF!="通年一括払い"</formula>
    </cfRule>
  </conditionalFormatting>
  <conditionalFormatting sqref="A109:AF110 A100">
    <cfRule type="expression" dxfId="31" priority="28">
      <formula>OR($T$98="",$T$98="確定")</formula>
    </cfRule>
  </conditionalFormatting>
  <conditionalFormatting sqref="X84:X85">
    <cfRule type="cellIs" dxfId="30" priority="27" operator="equal">
      <formula>"確定"</formula>
    </cfRule>
  </conditionalFormatting>
  <conditionalFormatting sqref="X86">
    <cfRule type="cellIs" dxfId="29" priority="26" operator="equal">
      <formula>"確定"</formula>
    </cfRule>
  </conditionalFormatting>
  <conditionalFormatting sqref="X87">
    <cfRule type="cellIs" dxfId="28" priority="25" operator="equal">
      <formula>"確定"</formula>
    </cfRule>
  </conditionalFormatting>
  <conditionalFormatting sqref="X88">
    <cfRule type="cellIs" dxfId="27" priority="24" operator="equal">
      <formula>"確定"</formula>
    </cfRule>
  </conditionalFormatting>
  <conditionalFormatting sqref="G77:H79 J77:K79 M77:N79 P77:Q79 S77:AF79">
    <cfRule type="expression" dxfId="26" priority="16">
      <formula>$B$77="免除等無し"</formula>
    </cfRule>
  </conditionalFormatting>
  <conditionalFormatting sqref="P40:T40">
    <cfRule type="expression" dxfId="25" priority="12">
      <formula>$M40="支給"</formula>
    </cfRule>
  </conditionalFormatting>
  <conditionalFormatting sqref="P41:T41">
    <cfRule type="expression" dxfId="24" priority="11">
      <formula>$M41="支給"</formula>
    </cfRule>
  </conditionalFormatting>
  <conditionalFormatting sqref="P42:T42">
    <cfRule type="expression" dxfId="23" priority="10">
      <formula>$M42="支給"</formula>
    </cfRule>
  </conditionalFormatting>
  <conditionalFormatting sqref="P51:T51">
    <cfRule type="expression" dxfId="22" priority="9">
      <formula>$M51="支給"</formula>
    </cfRule>
  </conditionalFormatting>
  <conditionalFormatting sqref="P48:T48">
    <cfRule type="expression" dxfId="21" priority="8">
      <formula>$M48="支給"</formula>
    </cfRule>
  </conditionalFormatting>
  <conditionalFormatting sqref="P49:T49">
    <cfRule type="expression" dxfId="20" priority="7">
      <formula>$M49="支給"</formula>
    </cfRule>
  </conditionalFormatting>
  <conditionalFormatting sqref="P50:T50">
    <cfRule type="expression" dxfId="19" priority="6">
      <formula>$M50="支給"</formula>
    </cfRule>
  </conditionalFormatting>
  <conditionalFormatting sqref="P60:T63">
    <cfRule type="expression" dxfId="18" priority="5">
      <formula>$M60="支給"</formula>
    </cfRule>
  </conditionalFormatting>
  <conditionalFormatting sqref="Q85:R86">
    <cfRule type="expression" dxfId="17" priority="4">
      <formula>#REF!="通年一括払い"</formula>
    </cfRule>
  </conditionalFormatting>
  <conditionalFormatting sqref="J85:M86">
    <cfRule type="expression" dxfId="16" priority="3">
      <formula>#REF!="通年一括払い"</formula>
    </cfRule>
  </conditionalFormatting>
  <conditionalFormatting sqref="A85">
    <cfRule type="expression" dxfId="15" priority="2">
      <formula>#REF!="通年一括払い"</formula>
    </cfRule>
  </conditionalFormatting>
  <conditionalFormatting sqref="A84">
    <cfRule type="expression" dxfId="14" priority="1">
      <formula>#REF!="通年一括払い"</formula>
    </cfRule>
  </conditionalFormatting>
  <dataValidations count="23">
    <dataValidation type="list" allowBlank="1" showInputMessage="1" showErrorMessage="1" sqref="ADJ90:ADK90 ANF90:ANG90 AXB90:AXC90 BGX90:BGY90 BQT90:BQU90 CAP90:CAQ90 CKL90:CKM90 CUH90:CUI90 DED90:DEE90 DNZ90:DOA90 DXV90:DXW90 EHR90:EHS90 ERN90:ERO90 FBJ90:FBK90 FLF90:FLG90 FVB90:FVC90 GEX90:GEY90 GOT90:GOU90 GYP90:GYQ90 HIL90:HIM90 HSH90:HSI90 ICD90:ICE90 ILZ90:IMA90 IVV90:IVW90 JFR90:JFS90 JPN90:JPO90 JZJ90:JZK90 KJF90:KJG90 KTB90:KTC90 LCX90:LCY90 LMT90:LMU90 LWP90:LWQ90 MGL90:MGM90 MQH90:MQI90 NAD90:NAE90 NJZ90:NKA90 NTV90:NTW90 ODR90:ODS90 ONN90:ONO90 OXJ90:OXK90 PHF90:PHG90 PRB90:PRC90 QAX90:QAY90 QKT90:QKU90 QUP90:QUQ90 REL90:REM90 ROH90:ROI90 RYD90:RYE90 SHZ90:SIA90 SRV90:SRW90 TBR90:TBS90 TLN90:TLO90 TVJ90:TVK90 UFF90:UFG90 UPB90:UPC90 UYX90:UYY90 VIT90:VIU90 VSP90:VSQ90 WCL90:WCM90 WMH90:WMI90 WWD90:WWE90 JR90:JS90 TN90:TO90 JR76:JS79 WWD76:WWE79 WMH76:WMI79 WCL76:WCM79 VSP76:VSQ79 VIT76:VIU79 UYX76:UYY79 UPB76:UPC79 UFF76:UFG79 TVJ76:TVK79 TLN76:TLO79 TBR76:TBS79 SRV76:SRW79 SHZ76:SIA79 RYD76:RYE79 ROH76:ROI79 REL76:REM79 QUP76:QUQ79 QKT76:QKU79 QAX76:QAY79 PRB76:PRC79 PHF76:PHG79 OXJ76:OXK79 ONN76:ONO79 ODR76:ODS79 NTV76:NTW79 NJZ76:NKA79 NAD76:NAE79 MQH76:MQI79 MGL76:MGM79 LWP76:LWQ79 LMT76:LMU79 LCX76:LCY79 KTB76:KTC79 KJF76:KJG79 JZJ76:JZK79 JPN76:JPO79 JFR76:JFS79 IVV76:IVW79 ILZ76:IMA79 ICD76:ICE79 HSH76:HSI79 HIL76:HIM79 GYP76:GYQ79 GOT76:GOU79 GEX76:GEY79 FVB76:FVC79 FLF76:FLG79 FBJ76:FBK79 ERN76:ERO79 EHR76:EHS79 DXV76:DXW79 DNZ76:DOA79 DED76:DEE79 CUH76:CUI79 CKL76:CKM79 CAP76:CAQ79 BQT76:BQU79 BGX76:BGY79 AXB76:AXC79 ANF76:ANG79 ADJ76:ADK79 TN76:TO79">
      <formula1>"通年一括払い,通年分割払い,学期毎請求払い,支払なし"</formula1>
    </dataValidation>
    <dataValidation type="list" allowBlank="1" showInputMessage="1" showErrorMessage="1" sqref="WLT90 WVP90 JD90 SZ90 ACV90 AMR90 AWN90 BGJ90 BQF90 CAB90 CJX90 CTT90 DDP90 DNL90 DXH90 EHD90 EQZ90 FAV90 FKR90 FUN90 GEJ90 GOF90 GYB90 HHX90 HRT90 IBP90 ILL90 IVH90 JFD90 JOZ90 JYV90 KIR90 KSN90 LCJ90 LMF90 LWB90 MFX90 MPT90 MZP90 NJL90 NTH90 ODD90 OMZ90 OWV90 PGR90 PQN90 QAJ90 QKF90 QUB90 RDX90 RNT90 RXP90 SHL90 SRH90 TBD90 TKZ90 TUV90 UER90 UON90 UYJ90 VIF90 VSB90 WBX90">
      <formula1>"有,無"</formula1>
    </dataValidation>
    <dataValidation type="list" allowBlank="1" showInputMessage="1" showErrorMessage="1" sqref="TP90:TR90 ADL90:ADN90 ANH90:ANJ90 AXD90:AXF90 BGZ90:BHB90 BQV90:BQX90 CAR90:CAT90 CKN90:CKP90 CUJ90:CUL90 DEF90:DEH90 DOB90:DOD90 DXX90:DXZ90 EHT90:EHV90 ERP90:ERR90 FBL90:FBN90 FLH90:FLJ90 FVD90:FVF90 GEZ90:GFB90 GOV90:GOX90 GYR90:GYT90 HIN90:HIP90 HSJ90:HSL90 ICF90:ICH90 IMB90:IMD90 IVX90:IVZ90 JFT90:JFV90 JPP90:JPR90 JZL90:JZN90 KJH90:KJJ90 KTD90:KTF90 LCZ90:LDB90 LMV90:LMX90 LWR90:LWT90 MGN90:MGP90 MQJ90:MQL90 NAF90:NAH90 NKB90:NKD90 NTX90:NTZ90 ODT90:ODV90 ONP90:ONR90 OXL90:OXN90 PHH90:PHJ90 PRD90:PRF90 QAZ90:QBB90 QKV90:QKX90 QUR90:QUT90 REN90:REP90 ROJ90:ROL90 RYF90:RYH90 SIB90:SID90 SRX90:SRZ90 TBT90:TBV90 TLP90:TLR90 TVL90:TVN90 UFH90:UFJ90 UPD90:UPF90 UYZ90:UZB90 VIV90:VIX90 VSR90:VST90 WCN90:WCP90 WMJ90:WML90 WWF90:WWH90 JT90:JV90 WWF76:WWH79 WMJ76:WML79 WCN76:WCP79 VSR76:VST79 VIV76:VIX79 UYZ76:UZB79 UPD76:UPF79 UFH76:UFJ79 TVL76:TVN79 TLP76:TLR79 TBT76:TBV79 SRX76:SRZ79 SIB76:SID79 RYF76:RYH79 ROJ76:ROL79 REN76:REP79 QUR76:QUT79 QKV76:QKX79 QAZ76:QBB79 PRD76:PRF79 PHH76:PHJ79 OXL76:OXN79 ONP76:ONR79 ODT76:ODV79 NTX76:NTZ79 NKB76:NKD79 NAF76:NAH79 MQJ76:MQL79 MGN76:MGP79 LWR76:LWT79 LMV76:LMX79 LCZ76:LDB79 KTD76:KTF79 KJH76:KJJ79 JZL76:JZN79 JPP76:JPR79 JFT76:JFV79 IVX76:IVZ79 IMB76:IMD79 ICF76:ICH79 HSJ76:HSL79 HIN76:HIP79 GYR76:GYT79 GOV76:GOX79 GEZ76:GFB79 FVD76:FVF79 FLH76:FLJ79 FBL76:FBN79 ERP76:ERR79 EHT76:EHV79 DXX76:DXZ79 DOB76:DOD79 DEF76:DEH79 CUJ76:CUL79 CKN76:CKP79 CAR76:CAT79 BQV76:BQX79 BGZ76:BHB79 AXD76:AXF79 ANH76:ANJ79 ADL76:ADN79 TP76:TR79 JT76:JV79">
      <formula1>"確定,概算"</formula1>
    </dataValidation>
    <dataValidation type="list" allowBlank="1" showInputMessage="1" showErrorMessage="1" sqref="TL90:TM90 ADH90:ADI90 AND90:ANE90 AWZ90:AXA90 BGV90:BGW90 BQR90:BQS90 CAN90:CAO90 CKJ90:CKK90 CUF90:CUG90 DEB90:DEC90 DNX90:DNY90 DXT90:DXU90 EHP90:EHQ90 ERL90:ERM90 FBH90:FBI90 FLD90:FLE90 FUZ90:FVA90 GEV90:GEW90 GOR90:GOS90 GYN90:GYO90 HIJ90:HIK90 HSF90:HSG90 ICB90:ICC90 ILX90:ILY90 IVT90:IVU90 JFP90:JFQ90 JPL90:JPM90 JZH90:JZI90 KJD90:KJE90 KSZ90:KTA90 LCV90:LCW90 LMR90:LMS90 LWN90:LWO90 MGJ90:MGK90 MQF90:MQG90 NAB90:NAC90 NJX90:NJY90 NTT90:NTU90 ODP90:ODQ90 ONL90:ONM90 OXH90:OXI90 PHD90:PHE90 PQZ90:PRA90 QAV90:QAW90 QKR90:QKS90 QUN90:QUO90 REJ90:REK90 ROF90:ROG90 RYB90:RYC90 SHX90:SHY90 SRT90:SRU90 TBP90:TBQ90 TLL90:TLM90 TVH90:TVI90 UFD90:UFE90 UOZ90:UPA90 UYV90:UYW90 VIR90:VIS90 VSN90:VSO90 WCJ90:WCK90 WMF90:WMG90 WWB90:WWC90 JP90:JQ90 WWB76:WWC79 WMF76:WMG79 WCJ76:WCK79 VSN76:VSO79 VIR76:VIS79 UYV76:UYW79 UOZ76:UPA79 UFD76:UFE79 TVH76:TVI79 TLL76:TLM79 TBP76:TBQ79 SRT76:SRU79 SHX76:SHY79 RYB76:RYC79 ROF76:ROG79 REJ76:REK79 QUN76:QUO79 QKR76:QKS79 QAV76:QAW79 PQZ76:PRA79 PHD76:PHE79 OXH76:OXI79 ONL76:ONM79 ODP76:ODQ79 NTT76:NTU79 NJX76:NJY79 NAB76:NAC79 MQF76:MQG79 MGJ76:MGK79 LWN76:LWO79 LMR76:LMS79 LCV76:LCW79 KSZ76:KTA79 KJD76:KJE79 JZH76:JZI79 JPL76:JPM79 JFP76:JFQ79 IVT76:IVU79 ILX76:ILY79 ICB76:ICC79 HSF76:HSG79 HIJ76:HIK79 GYN76:GYO79 GOR76:GOS79 GEV76:GEW79 FUZ76:FVA79 FLD76:FLE79 FBH76:FBI79 ERL76:ERM79 EHP76:EHQ79 DXT76:DXU79 DNX76:DNY79 DEB76:DEC79 CUF76:CUG79 CKJ76:CKK79 CAN76:CAO79 BQR76:BQS79 BGV76:BGW79 AWZ76:AXA79 AND76:ANE79 ADH76:ADI79 TL76:TM79 JP76:JQ79">
      <formula1>"請求書,請求書・領収書,授業料負担なし証拠"</formula1>
    </dataValidation>
    <dataValidation type="list" allowBlank="1" showInputMessage="1" showErrorMessage="1" sqref="P51:T51">
      <formula1>"2023年度分"</formula1>
    </dataValidation>
    <dataValidation type="list" allowBlank="1" showInputMessage="1" showErrorMessage="1" sqref="G87:I88">
      <formula1>"2022,2023"</formula1>
    </dataValidation>
    <dataValidation type="textLength" operator="equal" allowBlank="1" showInputMessage="1" showErrorMessage="1" sqref="W23:AF23">
      <formula1>12</formula1>
    </dataValidation>
    <dataValidation type="list" allowBlank="1" showInputMessage="1" showErrorMessage="1" sqref="F125:F129">
      <formula1>"通年一括払い,通年分割払い,学期毎払い,支払なし"</formula1>
    </dataValidation>
    <dataValidation type="list" allowBlank="1" showInputMessage="1" showErrorMessage="1" sqref="M40:O45 M48:O51 M60:O63">
      <formula1>"支給, 返納"</formula1>
    </dataValidation>
    <dataValidation type="list" allowBlank="1" showInputMessage="1" showErrorMessage="1" sqref="P46:T47">
      <formula1>"2020年度分,2021年度分"</formula1>
    </dataValidation>
    <dataValidation type="list" allowBlank="1" showInputMessage="1" showErrorMessage="1" sqref="S77:S79">
      <formula1>"TA又はRA実施, 奨学金受給, その他"</formula1>
    </dataValidation>
    <dataValidation type="list" allowBlank="1" showInputMessage="1" showErrorMessage="1" sqref="X84:X88">
      <formula1>"概算, 確定"</formula1>
    </dataValidation>
    <dataValidation type="list" allowBlank="1" showInputMessage="1" showErrorMessage="1" sqref="JQ125:JT129 TM125:TP129 ADI125:ADL129 ANE125:ANH129 AXA125:AXD129 BGW125:BGZ129 BQS125:BQV129 CAO125:CAR129 CKK125:CKN129 CUG125:CUJ129 DEC125:DEF129 DNY125:DOB129 DXU125:DXX129 EHQ125:EHT129 ERM125:ERP129 FBI125:FBL129 FLE125:FLH129 FVA125:FVD129 GEW125:GEZ129 GOS125:GOV129 GYO125:GYR129 HIK125:HIN129 HSG125:HSJ129 ICC125:ICF129 ILY125:IMB129 IVU125:IVX129 JFQ125:JFT129 JPM125:JPP129 JZI125:JZL129 KJE125:KJH129 KTA125:KTD129 LCW125:LCZ129 LMS125:LMV129 LWO125:LWR129 MGK125:MGN129 MQG125:MQJ129 NAC125:NAF129 NJY125:NKB129 NTU125:NTX129 ODQ125:ODT129 ONM125:ONP129 OXI125:OXL129 PHE125:PHH129 PRA125:PRD129 QAW125:QAZ129 QKS125:QKV129 QUO125:QUR129 REK125:REN129 ROG125:ROJ129 RYC125:RYF129 SHY125:SIB129 SRU125:SRX129 TBQ125:TBT129 TLM125:TLP129 TVI125:TVL129 UFE125:UFH129 UPA125:UPD129 UYW125:UYZ129 VIS125:VIV129 VSO125:VSR129 WCK125:WCN129 WMG125:WMJ129 WWC125:WWF129">
      <formula1>"済,今回提出"</formula1>
    </dataValidation>
    <dataValidation type="list" allowBlank="1" showInputMessage="1" showErrorMessage="1" sqref="P67:R67">
      <formula1>"はい,いいえ"</formula1>
    </dataValidation>
    <dataValidation type="list" allowBlank="1" showInputMessage="1" showErrorMessage="1" sqref="B77:F79">
      <formula1>"免除等無し,全額免除, 一部免除,授業料相当の奨学金"</formula1>
    </dataValidation>
    <dataValidation type="list" allowBlank="1" showInputMessage="1" showErrorMessage="1" sqref="P43:T45">
      <formula1>"2022年度分,2023年度分"</formula1>
    </dataValidation>
    <dataValidation type="list" allowBlank="1" showInputMessage="1" showErrorMessage="1" sqref="N87:P88">
      <formula1>"2023,2024,2025"</formula1>
    </dataValidation>
    <dataValidation type="list" allowBlank="1" showInputMessage="1" showErrorMessage="1" sqref="AB84:AF88">
      <formula1>"請求書, 領収書, 請求書兼領収書,無条件入学許可書,大学のホームページ,昨年度の授業料,支払い無し根拠, その他"</formula1>
    </dataValidation>
    <dataValidation type="list" allowBlank="1" showInputMessage="1" showErrorMessage="1" sqref="P48:T50">
      <formula1>"2024年度分"</formula1>
    </dataValidation>
    <dataValidation type="list" allowBlank="1" showInputMessage="1" showErrorMessage="1" sqref="P40:T42">
      <formula1>"2023年度分,2024年度分"</formula1>
    </dataValidation>
    <dataValidation type="list" allowBlank="1" showInputMessage="1" showErrorMessage="1" sqref="P60:T63">
      <formula1>"2025年度分"</formula1>
    </dataValidation>
    <dataValidation type="list" allowBlank="1" showInputMessage="1" showErrorMessage="1" sqref="H69:J69 N84:P86">
      <formula1>"2024,2025,2026"</formula1>
    </dataValidation>
    <dataValidation type="list" allowBlank="1" showInputMessage="1" showErrorMessage="1" sqref="A69:C69 G84:I86 D92:F92 D96:F96 D104:F104 T105:V105">
      <formula1>"2024,2025"</formula1>
    </dataValidation>
  </dataValidations>
  <printOptions horizontalCentered="1"/>
  <pageMargins left="0.31496062992125984" right="0.31496062992125984" top="0.55118110236220474" bottom="0.35433070866141736" header="0.31496062992125984" footer="0.31496062992125984"/>
  <pageSetup paperSize="9" scale="69" fitToHeight="0" orientation="portrait" r:id="rId1"/>
  <headerFooter>
    <oddFooter>&amp;C&amp;P／&amp;N</oddFooter>
  </headerFooter>
  <rowBreaks count="1" manualBreakCount="1">
    <brk id="79"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為替レート!$B$5:$B$36</xm:f>
          </x14:formula1>
          <xm:sqref>E73:F73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G115"/>
  <sheetViews>
    <sheetView showGridLines="0" tabSelected="1" defaultGridColor="0" view="pageBreakPreview" colorId="22" zoomScaleNormal="120" zoomScaleSheetLayoutView="100" workbookViewId="0">
      <selection activeCell="AH21" sqref="AH21"/>
    </sheetView>
  </sheetViews>
  <sheetFormatPr defaultColWidth="9" defaultRowHeight="12"/>
  <cols>
    <col min="1" max="32" width="3.125" style="3" customWidth="1"/>
    <col min="33" max="16384" width="9" style="3"/>
  </cols>
  <sheetData>
    <row r="1" spans="1:32">
      <c r="A1" s="62"/>
      <c r="B1" s="62"/>
      <c r="C1" s="62"/>
      <c r="D1" s="62"/>
      <c r="E1" s="62"/>
      <c r="F1" s="62"/>
      <c r="G1" s="62"/>
      <c r="H1" s="62"/>
      <c r="I1" s="62"/>
      <c r="J1" s="62"/>
      <c r="K1" s="62"/>
      <c r="L1" s="62"/>
      <c r="M1" s="62"/>
      <c r="N1" s="62"/>
      <c r="O1" s="62"/>
      <c r="P1" s="62"/>
      <c r="Q1" s="62"/>
      <c r="R1" s="62"/>
      <c r="S1" s="62"/>
      <c r="T1" s="62"/>
      <c r="U1" s="62"/>
      <c r="V1" s="62"/>
      <c r="W1" s="62"/>
      <c r="X1" s="62"/>
      <c r="Y1" s="62"/>
      <c r="Z1" s="62"/>
      <c r="AA1" s="62"/>
      <c r="AB1" s="62"/>
      <c r="AC1" s="62"/>
      <c r="AD1" s="62"/>
      <c r="AE1" s="62"/>
      <c r="AF1" s="62"/>
    </row>
    <row r="2" spans="1:32">
      <c r="A2" s="9"/>
      <c r="B2" s="9"/>
      <c r="C2" s="9"/>
      <c r="D2" s="10"/>
      <c r="E2" s="10"/>
      <c r="F2" s="10"/>
      <c r="G2" s="10"/>
      <c r="H2" s="10"/>
      <c r="I2" s="10"/>
      <c r="J2" s="10"/>
      <c r="K2" s="10"/>
      <c r="L2" s="10"/>
      <c r="M2" s="10"/>
      <c r="N2" s="10"/>
      <c r="O2" s="10"/>
      <c r="P2" s="10"/>
      <c r="Q2" s="10"/>
      <c r="R2" s="10"/>
      <c r="S2" s="10"/>
      <c r="T2" s="10"/>
      <c r="U2" s="10"/>
      <c r="V2" s="10"/>
      <c r="W2" s="10"/>
      <c r="X2" s="10"/>
      <c r="Y2" s="10"/>
      <c r="Z2" s="10"/>
      <c r="AA2" s="10"/>
      <c r="AB2" s="4"/>
      <c r="AC2" s="10"/>
      <c r="AD2" s="153" t="s">
        <v>229</v>
      </c>
      <c r="AE2" s="10"/>
      <c r="AF2" s="10"/>
    </row>
    <row r="3" spans="1:32">
      <c r="A3" s="1" t="s">
        <v>3</v>
      </c>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row>
    <row r="4" spans="1:32">
      <c r="A4" s="10" t="s">
        <v>7</v>
      </c>
      <c r="B4" s="10"/>
      <c r="C4" s="10"/>
      <c r="D4" s="10"/>
      <c r="E4" s="10"/>
      <c r="F4" s="10"/>
      <c r="G4" s="10"/>
      <c r="H4" s="10"/>
      <c r="I4" s="10"/>
      <c r="J4" s="10"/>
      <c r="K4" s="10"/>
      <c r="L4" s="10"/>
      <c r="M4" s="10"/>
      <c r="N4" s="10"/>
      <c r="O4" s="10"/>
      <c r="P4" s="10"/>
      <c r="Q4" s="10"/>
      <c r="R4" s="10"/>
      <c r="S4" s="10"/>
      <c r="T4" s="10"/>
      <c r="U4" s="10"/>
      <c r="V4" s="10"/>
      <c r="W4" s="10"/>
      <c r="X4" s="10"/>
      <c r="Y4" s="10"/>
      <c r="Z4" s="10"/>
      <c r="AA4" s="10"/>
      <c r="AB4" s="10"/>
      <c r="AC4" s="10"/>
      <c r="AD4" s="10"/>
      <c r="AE4" s="10"/>
      <c r="AF4" s="10"/>
    </row>
    <row r="5" spans="1:32">
      <c r="A5" s="2"/>
      <c r="B5" s="10"/>
      <c r="C5" s="10"/>
      <c r="D5" s="10"/>
      <c r="E5" s="10"/>
      <c r="F5" s="10"/>
      <c r="G5" s="10"/>
      <c r="H5" s="10"/>
      <c r="I5" s="10"/>
      <c r="J5" s="10"/>
      <c r="K5" s="10"/>
      <c r="L5" s="10"/>
      <c r="M5" s="10"/>
      <c r="N5" s="10"/>
      <c r="O5" s="10"/>
      <c r="P5" s="10"/>
      <c r="Q5" s="10"/>
      <c r="R5" s="10"/>
      <c r="S5" s="10"/>
      <c r="T5" s="10"/>
      <c r="U5" s="10"/>
      <c r="V5" s="10"/>
      <c r="W5" s="10"/>
      <c r="X5" s="10"/>
      <c r="Y5" s="10"/>
      <c r="Z5" s="10"/>
      <c r="AA5" s="10"/>
      <c r="AB5" s="10"/>
      <c r="AC5" s="10"/>
      <c r="AD5" s="10"/>
      <c r="AE5" s="10"/>
      <c r="AF5" s="10"/>
    </row>
    <row r="6" spans="1:32">
      <c r="A6" s="1"/>
      <c r="B6" s="10"/>
      <c r="C6" s="10"/>
      <c r="D6" s="10"/>
      <c r="E6" s="10"/>
      <c r="F6" s="10"/>
      <c r="G6" s="10"/>
      <c r="H6" s="10"/>
      <c r="I6" s="10"/>
      <c r="J6" s="10"/>
      <c r="K6" s="10"/>
      <c r="L6" s="10"/>
      <c r="M6" s="10"/>
      <c r="N6" s="10"/>
      <c r="O6" s="10"/>
      <c r="P6" s="10"/>
      <c r="Q6" s="10"/>
      <c r="R6" s="10"/>
      <c r="S6" s="10"/>
      <c r="T6" s="10"/>
      <c r="U6" s="10"/>
      <c r="V6" s="1" t="s">
        <v>0</v>
      </c>
      <c r="W6" s="493"/>
      <c r="X6" s="493"/>
      <c r="Y6" s="493"/>
      <c r="Z6" s="493"/>
      <c r="AA6" s="493"/>
      <c r="AB6" s="493"/>
      <c r="AC6" s="493"/>
      <c r="AD6" s="493"/>
      <c r="AE6" s="493"/>
      <c r="AF6" s="493"/>
    </row>
    <row r="7" spans="1:32">
      <c r="A7" s="1"/>
      <c r="B7" s="10"/>
      <c r="C7" s="10"/>
      <c r="D7" s="10"/>
      <c r="E7" s="10"/>
      <c r="F7" s="10"/>
      <c r="G7" s="10"/>
      <c r="H7" s="10"/>
      <c r="I7" s="10"/>
      <c r="J7" s="10"/>
      <c r="K7" s="10"/>
      <c r="L7" s="10"/>
      <c r="M7" s="10"/>
      <c r="N7" s="10"/>
      <c r="O7" s="10"/>
      <c r="P7" s="10"/>
      <c r="Q7" s="10"/>
      <c r="R7" s="10"/>
      <c r="S7" s="10"/>
      <c r="T7" s="10"/>
      <c r="U7" s="10"/>
      <c r="V7" s="1" t="s">
        <v>8</v>
      </c>
      <c r="W7" s="493"/>
      <c r="X7" s="493"/>
      <c r="Y7" s="493"/>
      <c r="Z7" s="493"/>
      <c r="AA7" s="493"/>
      <c r="AB7" s="493"/>
      <c r="AC7" s="493"/>
      <c r="AD7" s="493"/>
      <c r="AE7" s="493"/>
      <c r="AF7" s="493"/>
    </row>
    <row r="8" spans="1:32">
      <c r="A8" s="10"/>
      <c r="B8" s="10"/>
      <c r="C8" s="10"/>
      <c r="D8" s="10"/>
      <c r="E8" s="10"/>
      <c r="F8" s="10"/>
      <c r="G8" s="10"/>
      <c r="H8" s="10"/>
      <c r="I8" s="10"/>
      <c r="J8" s="10"/>
      <c r="K8" s="10"/>
      <c r="L8" s="10"/>
      <c r="M8" s="10"/>
      <c r="N8" s="10"/>
      <c r="O8" s="10"/>
      <c r="P8" s="10"/>
      <c r="Q8" s="10"/>
      <c r="R8" s="10"/>
      <c r="S8" s="10"/>
      <c r="T8" s="10"/>
      <c r="U8" s="10"/>
      <c r="V8" s="1" t="s">
        <v>9</v>
      </c>
      <c r="W8" s="493"/>
      <c r="X8" s="493"/>
      <c r="Y8" s="493"/>
      <c r="Z8" s="493"/>
      <c r="AA8" s="493"/>
      <c r="AB8" s="493"/>
      <c r="AC8" s="493"/>
      <c r="AD8" s="493"/>
      <c r="AE8" s="493"/>
      <c r="AF8" s="493"/>
    </row>
    <row r="9" spans="1:32">
      <c r="A9" s="2"/>
      <c r="B9" s="10"/>
      <c r="C9" s="10"/>
      <c r="D9" s="10"/>
      <c r="E9" s="10"/>
      <c r="F9" s="10"/>
      <c r="G9" s="10"/>
      <c r="H9" s="10"/>
      <c r="I9" s="10"/>
      <c r="J9" s="10"/>
      <c r="K9" s="10"/>
      <c r="L9" s="10"/>
      <c r="M9" s="10"/>
      <c r="N9" s="10"/>
      <c r="O9" s="10"/>
      <c r="P9" s="10"/>
      <c r="Q9" s="10"/>
      <c r="R9" s="10"/>
      <c r="S9" s="10"/>
      <c r="T9" s="10"/>
      <c r="U9" s="10"/>
      <c r="V9" s="10"/>
      <c r="W9" s="10"/>
      <c r="X9" s="10"/>
      <c r="Y9" s="10"/>
      <c r="Z9" s="10"/>
      <c r="AA9" s="10"/>
      <c r="AB9" s="10"/>
      <c r="AC9" s="10"/>
      <c r="AD9" s="10"/>
      <c r="AE9" s="10"/>
      <c r="AF9" s="10"/>
    </row>
    <row r="10" spans="1:32">
      <c r="A10" s="167" t="s">
        <v>253</v>
      </c>
      <c r="B10" s="167"/>
      <c r="C10" s="167"/>
      <c r="D10" s="167"/>
      <c r="E10" s="167"/>
      <c r="F10" s="167"/>
      <c r="G10" s="167"/>
      <c r="H10" s="167"/>
      <c r="I10" s="167"/>
      <c r="J10" s="167"/>
      <c r="K10" s="167"/>
      <c r="L10" s="167"/>
      <c r="M10" s="167"/>
      <c r="N10" s="167"/>
      <c r="O10" s="167"/>
      <c r="P10" s="167"/>
      <c r="Q10" s="167"/>
      <c r="R10" s="167"/>
      <c r="S10" s="167"/>
      <c r="T10" s="167"/>
      <c r="U10" s="167"/>
      <c r="V10" s="167"/>
      <c r="W10" s="167"/>
      <c r="X10" s="167"/>
      <c r="Y10" s="167"/>
      <c r="Z10" s="167"/>
      <c r="AA10" s="167"/>
      <c r="AB10" s="167"/>
      <c r="AC10" s="167"/>
      <c r="AD10" s="167"/>
      <c r="AE10" s="167"/>
      <c r="AF10" s="167"/>
    </row>
    <row r="12" spans="1:32">
      <c r="A12" s="3" t="s">
        <v>11</v>
      </c>
    </row>
    <row r="13" spans="1:32">
      <c r="A13" s="4"/>
      <c r="B13" s="4"/>
      <c r="C13" s="4"/>
      <c r="D13" s="4"/>
      <c r="E13" s="4"/>
      <c r="F13" s="4"/>
      <c r="G13" s="4"/>
      <c r="H13" s="4"/>
      <c r="I13" s="4"/>
      <c r="J13" s="4"/>
      <c r="K13" s="4"/>
      <c r="L13" s="4"/>
      <c r="M13" s="4"/>
      <c r="N13" s="4"/>
      <c r="O13" s="4"/>
      <c r="P13" s="4"/>
      <c r="Q13" s="4"/>
      <c r="R13" s="4"/>
      <c r="S13" s="4"/>
      <c r="T13" s="4"/>
      <c r="U13" s="4"/>
      <c r="V13" s="4"/>
      <c r="W13" s="4"/>
      <c r="X13" s="4"/>
      <c r="Y13" s="4" t="s">
        <v>3</v>
      </c>
      <c r="Z13" s="4"/>
      <c r="AA13" s="4"/>
      <c r="AB13" s="4"/>
      <c r="AC13" s="4"/>
      <c r="AD13" s="4"/>
      <c r="AE13" s="4"/>
      <c r="AF13" s="4"/>
    </row>
    <row r="14" spans="1:32">
      <c r="A14" s="398" t="s">
        <v>12</v>
      </c>
      <c r="B14" s="398"/>
      <c r="C14" s="398"/>
      <c r="D14" s="398"/>
      <c r="E14" s="398"/>
      <c r="F14" s="398"/>
      <c r="G14" s="398"/>
      <c r="H14" s="398"/>
      <c r="I14" s="398"/>
      <c r="J14" s="398"/>
      <c r="K14" s="398"/>
      <c r="L14" s="398"/>
      <c r="M14" s="398"/>
      <c r="N14" s="398"/>
      <c r="O14" s="398"/>
      <c r="P14" s="398"/>
      <c r="Q14" s="398"/>
      <c r="R14" s="398"/>
      <c r="S14" s="398"/>
      <c r="T14" s="398"/>
      <c r="U14" s="398"/>
      <c r="V14" s="398"/>
      <c r="W14" s="398"/>
      <c r="X14" s="398"/>
      <c r="Y14" s="398"/>
      <c r="Z14" s="398"/>
      <c r="AA14" s="398"/>
      <c r="AB14" s="398"/>
      <c r="AC14" s="398"/>
      <c r="AD14" s="398"/>
      <c r="AE14" s="398"/>
      <c r="AF14" s="398"/>
    </row>
    <row r="15" spans="1:32">
      <c r="A15" s="25"/>
      <c r="B15" s="25"/>
      <c r="C15" s="25"/>
      <c r="D15" s="25"/>
      <c r="E15" s="25"/>
      <c r="F15" s="25"/>
      <c r="G15" s="25"/>
      <c r="H15" s="25"/>
      <c r="I15" s="25"/>
      <c r="J15" s="25"/>
      <c r="K15" s="25"/>
      <c r="L15" s="25"/>
      <c r="M15" s="25"/>
      <c r="N15" s="25"/>
      <c r="O15" s="25"/>
      <c r="P15" s="25"/>
      <c r="Q15" s="25"/>
      <c r="R15" s="25"/>
      <c r="S15" s="25"/>
      <c r="T15" s="25"/>
      <c r="U15" s="25"/>
      <c r="V15" s="25"/>
      <c r="W15" s="25"/>
      <c r="X15" s="25"/>
      <c r="Y15" s="25"/>
      <c r="Z15" s="25"/>
      <c r="AA15" s="25"/>
      <c r="AB15" s="25"/>
      <c r="AC15" s="25"/>
      <c r="AD15" s="25"/>
    </row>
    <row r="16" spans="1:32" s="87" customFormat="1" ht="23.25" customHeight="1">
      <c r="A16" s="34" t="s">
        <v>18</v>
      </c>
      <c r="B16" s="34"/>
      <c r="C16" s="34"/>
      <c r="D16" s="34"/>
      <c r="E16" s="34"/>
      <c r="F16" s="34"/>
      <c r="G16" s="34"/>
      <c r="H16" s="34"/>
      <c r="I16" s="34"/>
      <c r="J16" s="34"/>
      <c r="K16" s="34"/>
      <c r="L16" s="34"/>
      <c r="M16" s="34"/>
      <c r="N16" s="34"/>
      <c r="O16" s="34"/>
      <c r="P16" s="34"/>
      <c r="Q16" s="34"/>
      <c r="R16" s="34"/>
      <c r="S16" s="34"/>
      <c r="T16" s="34"/>
      <c r="U16" s="34"/>
      <c r="V16" s="34"/>
      <c r="W16" s="34"/>
      <c r="X16" s="34"/>
      <c r="Y16" s="34"/>
      <c r="Z16" s="34"/>
      <c r="AA16" s="34"/>
      <c r="AB16" s="34"/>
      <c r="AC16" s="34"/>
      <c r="AD16" s="34"/>
      <c r="AE16" s="34"/>
      <c r="AF16" s="34"/>
    </row>
    <row r="17" spans="1:32" ht="15.75" customHeight="1">
      <c r="A17" s="168" t="s">
        <v>19</v>
      </c>
      <c r="B17" s="168"/>
      <c r="C17" s="168"/>
      <c r="D17" s="168"/>
      <c r="E17" s="168"/>
      <c r="F17" s="168"/>
      <c r="G17" s="168"/>
      <c r="H17" s="168"/>
      <c r="I17" s="168"/>
      <c r="J17" s="497"/>
      <c r="K17" s="492"/>
      <c r="L17" s="492"/>
      <c r="M17" s="492"/>
      <c r="N17" s="71" t="s">
        <v>4</v>
      </c>
      <c r="O17" s="492"/>
      <c r="P17" s="492"/>
      <c r="Q17" s="71" t="s">
        <v>16</v>
      </c>
      <c r="R17" s="46"/>
      <c r="S17" s="46" t="s">
        <v>20</v>
      </c>
      <c r="T17" s="11"/>
      <c r="U17" s="11"/>
      <c r="V17" s="492"/>
      <c r="W17" s="492"/>
      <c r="X17" s="492"/>
      <c r="Y17" s="492"/>
      <c r="Z17" s="71" t="s">
        <v>4</v>
      </c>
      <c r="AA17" s="492"/>
      <c r="AB17" s="492"/>
      <c r="AC17" s="71" t="s">
        <v>16</v>
      </c>
      <c r="AD17" s="178"/>
      <c r="AE17" s="178"/>
      <c r="AF17" s="12"/>
    </row>
    <row r="18" spans="1:32" ht="15.75" customHeight="1">
      <c r="A18" s="179" t="s">
        <v>220</v>
      </c>
      <c r="B18" s="180"/>
      <c r="C18" s="180"/>
      <c r="D18" s="180"/>
      <c r="E18" s="180"/>
      <c r="F18" s="180"/>
      <c r="G18" s="180"/>
      <c r="H18" s="180"/>
      <c r="I18" s="181"/>
      <c r="J18" s="494"/>
      <c r="K18" s="495"/>
      <c r="L18" s="495"/>
      <c r="M18" s="495"/>
      <c r="N18" s="495"/>
      <c r="O18" s="495"/>
      <c r="P18" s="495"/>
      <c r="Q18" s="495"/>
      <c r="R18" s="495"/>
      <c r="S18" s="495"/>
      <c r="T18" s="495"/>
      <c r="U18" s="495"/>
      <c r="V18" s="495"/>
      <c r="W18" s="495"/>
      <c r="X18" s="495"/>
      <c r="Y18" s="495"/>
      <c r="Z18" s="495"/>
      <c r="AA18" s="495"/>
      <c r="AB18" s="495"/>
      <c r="AC18" s="495"/>
      <c r="AD18" s="495"/>
      <c r="AE18" s="495"/>
      <c r="AF18" s="496"/>
    </row>
    <row r="19" spans="1:32" ht="15.75" customHeight="1">
      <c r="A19" s="168" t="s">
        <v>221</v>
      </c>
      <c r="B19" s="168"/>
      <c r="C19" s="168"/>
      <c r="D19" s="168"/>
      <c r="E19" s="168"/>
      <c r="F19" s="168"/>
      <c r="G19" s="168"/>
      <c r="H19" s="168"/>
      <c r="I19" s="168"/>
      <c r="J19" s="497"/>
      <c r="K19" s="492"/>
      <c r="L19" s="492"/>
      <c r="M19" s="492"/>
      <c r="N19" s="492"/>
      <c r="O19" s="492"/>
      <c r="P19" s="492"/>
      <c r="Q19" s="492"/>
      <c r="R19" s="492"/>
      <c r="S19" s="492"/>
      <c r="T19" s="492"/>
      <c r="U19" s="498"/>
      <c r="V19" s="168" t="s">
        <v>15</v>
      </c>
      <c r="W19" s="168"/>
      <c r="X19" s="168"/>
      <c r="Y19" s="494"/>
      <c r="Z19" s="495"/>
      <c r="AA19" s="495"/>
      <c r="AB19" s="495"/>
      <c r="AC19" s="495"/>
      <c r="AD19" s="495"/>
      <c r="AE19" s="495"/>
      <c r="AF19" s="496"/>
    </row>
    <row r="21" spans="1:32" s="87" customFormat="1" ht="23.25" customHeight="1">
      <c r="A21" s="34" t="s">
        <v>226</v>
      </c>
      <c r="B21" s="34"/>
      <c r="C21" s="34"/>
      <c r="D21" s="34"/>
      <c r="E21" s="34"/>
      <c r="F21" s="34"/>
      <c r="G21" s="34"/>
      <c r="H21" s="34"/>
      <c r="I21" s="34"/>
      <c r="J21" s="34"/>
      <c r="K21" s="34"/>
      <c r="L21" s="34"/>
      <c r="M21" s="34"/>
      <c r="N21" s="34"/>
      <c r="O21" s="34"/>
      <c r="P21" s="34"/>
      <c r="Q21" s="34"/>
      <c r="R21" s="34"/>
      <c r="S21" s="34"/>
      <c r="T21" s="34"/>
      <c r="U21" s="34"/>
      <c r="V21" s="34"/>
      <c r="W21" s="34"/>
      <c r="X21" s="34"/>
      <c r="Y21" s="34"/>
      <c r="Z21" s="34"/>
      <c r="AA21" s="34"/>
      <c r="AB21" s="34"/>
      <c r="AC21" s="34"/>
      <c r="AD21" s="34"/>
      <c r="AE21" s="34"/>
      <c r="AF21" s="34"/>
    </row>
    <row r="22" spans="1:32">
      <c r="A22" s="172" t="s">
        <v>28</v>
      </c>
      <c r="B22" s="173"/>
      <c r="C22" s="174"/>
      <c r="D22" s="172" t="s">
        <v>29</v>
      </c>
      <c r="E22" s="173"/>
      <c r="F22" s="174"/>
      <c r="G22" s="172" t="s">
        <v>30</v>
      </c>
      <c r="H22" s="173"/>
      <c r="I22" s="173"/>
      <c r="J22" s="173"/>
      <c r="K22" s="173"/>
      <c r="L22" s="174"/>
      <c r="M22" s="175" t="s">
        <v>31</v>
      </c>
      <c r="N22" s="176"/>
      <c r="O22" s="177"/>
      <c r="P22" s="175" t="s">
        <v>62</v>
      </c>
      <c r="Q22" s="176"/>
      <c r="R22" s="176"/>
      <c r="S22" s="176"/>
      <c r="T22" s="177"/>
      <c r="U22" s="172" t="s">
        <v>32</v>
      </c>
      <c r="V22" s="173"/>
      <c r="W22" s="173"/>
      <c r="X22" s="173"/>
      <c r="Y22" s="173"/>
      <c r="Z22" s="173"/>
      <c r="AA22" s="5"/>
      <c r="AB22" s="5"/>
      <c r="AC22" s="5"/>
      <c r="AD22" s="5"/>
      <c r="AE22" s="5"/>
      <c r="AF22" s="6"/>
    </row>
    <row r="23" spans="1:32" ht="15.75" customHeight="1">
      <c r="A23" s="500" t="s">
        <v>227</v>
      </c>
      <c r="B23" s="501"/>
      <c r="C23" s="502"/>
      <c r="D23" s="121">
        <v>1</v>
      </c>
      <c r="E23" s="191" t="s">
        <v>22</v>
      </c>
      <c r="F23" s="192"/>
      <c r="G23" s="191">
        <v>2024</v>
      </c>
      <c r="H23" s="211"/>
      <c r="I23" s="192"/>
      <c r="J23" s="47" t="s">
        <v>4</v>
      </c>
      <c r="K23" s="122">
        <v>4</v>
      </c>
      <c r="L23" s="47" t="s">
        <v>21</v>
      </c>
      <c r="M23" s="509"/>
      <c r="N23" s="509"/>
      <c r="O23" s="509"/>
      <c r="P23" s="197"/>
      <c r="Q23" s="198"/>
      <c r="R23" s="198"/>
      <c r="S23" s="198"/>
      <c r="T23" s="199"/>
      <c r="U23" s="486"/>
      <c r="V23" s="487"/>
      <c r="W23" s="487"/>
      <c r="X23" s="487"/>
      <c r="Y23" s="487"/>
      <c r="Z23" s="487"/>
      <c r="AA23" s="13" t="s">
        <v>17</v>
      </c>
      <c r="AB23" s="188" t="str">
        <f>IF(M23="支給",U23*1,IF(M23="返納",U23*-1,""))</f>
        <v/>
      </c>
      <c r="AC23" s="189"/>
      <c r="AD23" s="189"/>
      <c r="AE23" s="190"/>
      <c r="AF23" s="13" t="s">
        <v>17</v>
      </c>
    </row>
    <row r="24" spans="1:32" ht="15.75" customHeight="1">
      <c r="A24" s="503"/>
      <c r="B24" s="504"/>
      <c r="C24" s="505"/>
      <c r="D24" s="144"/>
      <c r="E24" s="191" t="s">
        <v>22</v>
      </c>
      <c r="F24" s="192"/>
      <c r="G24" s="233"/>
      <c r="H24" s="234"/>
      <c r="I24" s="491"/>
      <c r="J24" s="47" t="s">
        <v>4</v>
      </c>
      <c r="K24" s="122"/>
      <c r="L24" s="47" t="s">
        <v>21</v>
      </c>
      <c r="M24" s="485"/>
      <c r="N24" s="485"/>
      <c r="O24" s="485"/>
      <c r="P24" s="197"/>
      <c r="Q24" s="198"/>
      <c r="R24" s="198"/>
      <c r="S24" s="198"/>
      <c r="T24" s="199"/>
      <c r="U24" s="486"/>
      <c r="V24" s="487"/>
      <c r="W24" s="487"/>
      <c r="X24" s="487"/>
      <c r="Y24" s="487"/>
      <c r="Z24" s="487"/>
      <c r="AA24" s="13" t="s">
        <v>17</v>
      </c>
      <c r="AB24" s="188" t="str">
        <f t="shared" ref="AB24:AB28" si="0">IF(M24="支給",U24*1,IF(M24="返納",U24*-1,""))</f>
        <v/>
      </c>
      <c r="AC24" s="189"/>
      <c r="AD24" s="189"/>
      <c r="AE24" s="190"/>
      <c r="AF24" s="13" t="s">
        <v>17</v>
      </c>
    </row>
    <row r="25" spans="1:32" ht="15.75" customHeight="1">
      <c r="A25" s="503"/>
      <c r="B25" s="504"/>
      <c r="C25" s="505"/>
      <c r="D25" s="144"/>
      <c r="E25" s="191" t="s">
        <v>22</v>
      </c>
      <c r="F25" s="192"/>
      <c r="G25" s="233"/>
      <c r="H25" s="234"/>
      <c r="I25" s="491"/>
      <c r="J25" s="47" t="s">
        <v>4</v>
      </c>
      <c r="K25" s="122"/>
      <c r="L25" s="47" t="s">
        <v>21</v>
      </c>
      <c r="M25" s="485"/>
      <c r="N25" s="485"/>
      <c r="O25" s="485"/>
      <c r="P25" s="197"/>
      <c r="Q25" s="198"/>
      <c r="R25" s="198"/>
      <c r="S25" s="198"/>
      <c r="T25" s="199"/>
      <c r="U25" s="486"/>
      <c r="V25" s="487"/>
      <c r="W25" s="487"/>
      <c r="X25" s="487"/>
      <c r="Y25" s="487"/>
      <c r="Z25" s="487"/>
      <c r="AA25" s="13" t="s">
        <v>17</v>
      </c>
      <c r="AB25" s="188" t="str">
        <f t="shared" si="0"/>
        <v/>
      </c>
      <c r="AC25" s="189"/>
      <c r="AD25" s="189"/>
      <c r="AE25" s="190"/>
      <c r="AF25" s="13" t="s">
        <v>17</v>
      </c>
    </row>
    <row r="26" spans="1:32" ht="15.75" customHeight="1">
      <c r="A26" s="503"/>
      <c r="B26" s="504"/>
      <c r="C26" s="505"/>
      <c r="D26" s="144"/>
      <c r="E26" s="191" t="s">
        <v>22</v>
      </c>
      <c r="F26" s="192"/>
      <c r="G26" s="233"/>
      <c r="H26" s="234"/>
      <c r="I26" s="491"/>
      <c r="J26" s="47" t="s">
        <v>4</v>
      </c>
      <c r="K26" s="122"/>
      <c r="L26" s="47" t="s">
        <v>21</v>
      </c>
      <c r="M26" s="485"/>
      <c r="N26" s="485"/>
      <c r="O26" s="485"/>
      <c r="P26" s="197"/>
      <c r="Q26" s="198"/>
      <c r="R26" s="198"/>
      <c r="S26" s="198"/>
      <c r="T26" s="199"/>
      <c r="U26" s="486"/>
      <c r="V26" s="487"/>
      <c r="W26" s="487"/>
      <c r="X26" s="487"/>
      <c r="Y26" s="487"/>
      <c r="Z26" s="487"/>
      <c r="AA26" s="13" t="s">
        <v>17</v>
      </c>
      <c r="AB26" s="188" t="str">
        <f t="shared" si="0"/>
        <v/>
      </c>
      <c r="AC26" s="189"/>
      <c r="AD26" s="189"/>
      <c r="AE26" s="190"/>
      <c r="AF26" s="13" t="s">
        <v>17</v>
      </c>
    </row>
    <row r="27" spans="1:32" ht="15.75" customHeight="1">
      <c r="A27" s="503"/>
      <c r="B27" s="504"/>
      <c r="C27" s="505"/>
      <c r="D27" s="144"/>
      <c r="E27" s="191" t="s">
        <v>22</v>
      </c>
      <c r="F27" s="192"/>
      <c r="G27" s="233"/>
      <c r="H27" s="234"/>
      <c r="I27" s="491"/>
      <c r="J27" s="47" t="s">
        <v>4</v>
      </c>
      <c r="K27" s="122"/>
      <c r="L27" s="47" t="s">
        <v>21</v>
      </c>
      <c r="M27" s="485"/>
      <c r="N27" s="485"/>
      <c r="O27" s="485"/>
      <c r="P27" s="197"/>
      <c r="Q27" s="198"/>
      <c r="R27" s="198"/>
      <c r="S27" s="198"/>
      <c r="T27" s="199"/>
      <c r="U27" s="486"/>
      <c r="V27" s="487"/>
      <c r="W27" s="487"/>
      <c r="X27" s="487"/>
      <c r="Y27" s="487"/>
      <c r="Z27" s="487"/>
      <c r="AA27" s="13" t="s">
        <v>17</v>
      </c>
      <c r="AB27" s="188" t="str">
        <f t="shared" si="0"/>
        <v/>
      </c>
      <c r="AC27" s="189"/>
      <c r="AD27" s="189"/>
      <c r="AE27" s="190"/>
      <c r="AF27" s="13" t="s">
        <v>17</v>
      </c>
    </row>
    <row r="28" spans="1:32" ht="15.75" customHeight="1">
      <c r="A28" s="506"/>
      <c r="B28" s="507"/>
      <c r="C28" s="508"/>
      <c r="D28" s="144"/>
      <c r="E28" s="191" t="s">
        <v>22</v>
      </c>
      <c r="F28" s="192"/>
      <c r="G28" s="233"/>
      <c r="H28" s="234"/>
      <c r="I28" s="491"/>
      <c r="J28" s="47" t="s">
        <v>4</v>
      </c>
      <c r="K28" s="122"/>
      <c r="L28" s="47" t="s">
        <v>21</v>
      </c>
      <c r="M28" s="485"/>
      <c r="N28" s="485"/>
      <c r="O28" s="485"/>
      <c r="P28" s="197"/>
      <c r="Q28" s="198"/>
      <c r="R28" s="198"/>
      <c r="S28" s="198"/>
      <c r="T28" s="199"/>
      <c r="U28" s="486"/>
      <c r="V28" s="487"/>
      <c r="W28" s="487"/>
      <c r="X28" s="487"/>
      <c r="Y28" s="487"/>
      <c r="Z28" s="487"/>
      <c r="AA28" s="13" t="s">
        <v>17</v>
      </c>
      <c r="AB28" s="188" t="str">
        <f t="shared" si="0"/>
        <v/>
      </c>
      <c r="AC28" s="189"/>
      <c r="AD28" s="189"/>
      <c r="AE28" s="190"/>
      <c r="AF28" s="13" t="s">
        <v>17</v>
      </c>
    </row>
    <row r="29" spans="1:32" ht="15.75" customHeight="1">
      <c r="A29" s="14"/>
      <c r="B29" s="15"/>
      <c r="C29" s="15"/>
      <c r="D29" s="15" t="s">
        <v>25</v>
      </c>
      <c r="E29" s="15"/>
      <c r="F29" s="15"/>
      <c r="G29" s="15" t="s">
        <v>23</v>
      </c>
      <c r="H29" s="15" t="s">
        <v>185</v>
      </c>
      <c r="I29" s="15"/>
      <c r="J29" s="15"/>
      <c r="K29" s="15"/>
      <c r="L29" s="15"/>
      <c r="M29" s="15" t="s">
        <v>24</v>
      </c>
      <c r="N29" s="15"/>
      <c r="O29" s="15"/>
      <c r="P29" s="15"/>
      <c r="Q29" s="15"/>
      <c r="R29" s="15"/>
      <c r="S29" s="15"/>
      <c r="T29" s="15"/>
      <c r="U29" s="15"/>
      <c r="V29" s="15"/>
      <c r="W29" s="15"/>
      <c r="X29" s="15"/>
      <c r="Y29" s="15"/>
      <c r="Z29" s="15"/>
      <c r="AA29" s="16"/>
      <c r="AB29" s="188">
        <f ca="1">SUMIF(P23:T28,H29,AB23:AE28)</f>
        <v>0</v>
      </c>
      <c r="AC29" s="189"/>
      <c r="AD29" s="189"/>
      <c r="AE29" s="190"/>
      <c r="AF29" s="13" t="s">
        <v>17</v>
      </c>
    </row>
    <row r="30" spans="1:32" ht="15.75" customHeight="1">
      <c r="A30" s="14"/>
      <c r="B30" s="15"/>
      <c r="C30" s="15"/>
      <c r="D30" s="15" t="s">
        <v>26</v>
      </c>
      <c r="E30" s="15"/>
      <c r="F30" s="15"/>
      <c r="G30" s="15" t="s">
        <v>23</v>
      </c>
      <c r="H30" s="15" t="s">
        <v>215</v>
      </c>
      <c r="I30" s="15"/>
      <c r="J30" s="15"/>
      <c r="K30" s="15"/>
      <c r="L30" s="15"/>
      <c r="M30" s="15" t="s">
        <v>24</v>
      </c>
      <c r="N30" s="15"/>
      <c r="O30" s="15"/>
      <c r="P30" s="15"/>
      <c r="Q30" s="15"/>
      <c r="R30" s="15"/>
      <c r="S30" s="15"/>
      <c r="T30" s="15"/>
      <c r="U30" s="15"/>
      <c r="V30" s="15"/>
      <c r="W30" s="15"/>
      <c r="X30" s="15"/>
      <c r="Y30" s="15"/>
      <c r="Z30" s="15"/>
      <c r="AA30" s="16"/>
      <c r="AB30" s="188">
        <f ca="1">SUMIF(P23:T28,H30,AB23:AE28)+SUMIF(P23:T28,"",AB23:AE28)</f>
        <v>0</v>
      </c>
      <c r="AC30" s="189"/>
      <c r="AD30" s="189"/>
      <c r="AE30" s="190"/>
      <c r="AF30" s="13" t="s">
        <v>17</v>
      </c>
    </row>
    <row r="31" spans="1:32" ht="15.75" customHeight="1">
      <c r="A31" s="510" t="s">
        <v>230</v>
      </c>
      <c r="B31" s="511"/>
      <c r="C31" s="512"/>
      <c r="D31" s="121">
        <v>1</v>
      </c>
      <c r="E31" s="191" t="s">
        <v>22</v>
      </c>
      <c r="F31" s="192"/>
      <c r="G31" s="482"/>
      <c r="H31" s="483"/>
      <c r="I31" s="484"/>
      <c r="J31" s="47" t="s">
        <v>4</v>
      </c>
      <c r="K31" s="122"/>
      <c r="L31" s="47" t="s">
        <v>21</v>
      </c>
      <c r="M31" s="485"/>
      <c r="N31" s="485"/>
      <c r="O31" s="485"/>
      <c r="P31" s="216"/>
      <c r="Q31" s="216"/>
      <c r="R31" s="216"/>
      <c r="S31" s="216"/>
      <c r="T31" s="216"/>
      <c r="U31" s="486"/>
      <c r="V31" s="487"/>
      <c r="W31" s="487"/>
      <c r="X31" s="487"/>
      <c r="Y31" s="487"/>
      <c r="Z31" s="487"/>
      <c r="AA31" s="13" t="s">
        <v>17</v>
      </c>
      <c r="AB31" s="188" t="str">
        <f t="shared" ref="AB31:AB34" si="1">IF(M31="支給",U31*1,IF(M31="返納",U31*-1,""))</f>
        <v/>
      </c>
      <c r="AC31" s="189"/>
      <c r="AD31" s="189"/>
      <c r="AE31" s="190"/>
      <c r="AF31" s="13" t="s">
        <v>17</v>
      </c>
    </row>
    <row r="32" spans="1:32" ht="15.75" customHeight="1">
      <c r="A32" s="513"/>
      <c r="B32" s="514"/>
      <c r="C32" s="515"/>
      <c r="D32" s="144"/>
      <c r="E32" s="191" t="s">
        <v>22</v>
      </c>
      <c r="F32" s="192"/>
      <c r="G32" s="482"/>
      <c r="H32" s="483"/>
      <c r="I32" s="484"/>
      <c r="J32" s="47" t="s">
        <v>4</v>
      </c>
      <c r="K32" s="122"/>
      <c r="L32" s="47" t="s">
        <v>21</v>
      </c>
      <c r="M32" s="485"/>
      <c r="N32" s="485"/>
      <c r="O32" s="485"/>
      <c r="P32" s="216"/>
      <c r="Q32" s="216"/>
      <c r="R32" s="216"/>
      <c r="S32" s="216"/>
      <c r="T32" s="216"/>
      <c r="U32" s="486"/>
      <c r="V32" s="487"/>
      <c r="W32" s="487"/>
      <c r="X32" s="487"/>
      <c r="Y32" s="487"/>
      <c r="Z32" s="487"/>
      <c r="AA32" s="13" t="s">
        <v>17</v>
      </c>
      <c r="AB32" s="188" t="str">
        <f t="shared" si="1"/>
        <v/>
      </c>
      <c r="AC32" s="189"/>
      <c r="AD32" s="189"/>
      <c r="AE32" s="190"/>
      <c r="AF32" s="13" t="s">
        <v>17</v>
      </c>
    </row>
    <row r="33" spans="1:32" ht="15.75" customHeight="1">
      <c r="A33" s="513"/>
      <c r="B33" s="514"/>
      <c r="C33" s="515"/>
      <c r="D33" s="144"/>
      <c r="E33" s="191" t="s">
        <v>22</v>
      </c>
      <c r="F33" s="192"/>
      <c r="G33" s="482"/>
      <c r="H33" s="483"/>
      <c r="I33" s="484"/>
      <c r="J33" s="47" t="s">
        <v>4</v>
      </c>
      <c r="K33" s="122"/>
      <c r="L33" s="47" t="s">
        <v>21</v>
      </c>
      <c r="M33" s="485"/>
      <c r="N33" s="485"/>
      <c r="O33" s="485"/>
      <c r="P33" s="216"/>
      <c r="Q33" s="216"/>
      <c r="R33" s="216"/>
      <c r="S33" s="216"/>
      <c r="T33" s="216"/>
      <c r="U33" s="486"/>
      <c r="V33" s="487"/>
      <c r="W33" s="487"/>
      <c r="X33" s="487"/>
      <c r="Y33" s="487"/>
      <c r="Z33" s="487"/>
      <c r="AA33" s="13" t="s">
        <v>17</v>
      </c>
      <c r="AB33" s="188" t="str">
        <f t="shared" si="1"/>
        <v/>
      </c>
      <c r="AC33" s="189"/>
      <c r="AD33" s="189"/>
      <c r="AE33" s="190"/>
      <c r="AF33" s="13" t="s">
        <v>17</v>
      </c>
    </row>
    <row r="34" spans="1:32" ht="15.75" customHeight="1">
      <c r="A34" s="516"/>
      <c r="B34" s="517"/>
      <c r="C34" s="518"/>
      <c r="D34" s="144"/>
      <c r="E34" s="191" t="s">
        <v>22</v>
      </c>
      <c r="F34" s="192"/>
      <c r="G34" s="482"/>
      <c r="H34" s="483"/>
      <c r="I34" s="484"/>
      <c r="J34" s="47" t="s">
        <v>4</v>
      </c>
      <c r="K34" s="122"/>
      <c r="L34" s="47" t="s">
        <v>21</v>
      </c>
      <c r="M34" s="485"/>
      <c r="N34" s="485"/>
      <c r="O34" s="485"/>
      <c r="P34" s="216"/>
      <c r="Q34" s="216"/>
      <c r="R34" s="216"/>
      <c r="S34" s="216"/>
      <c r="T34" s="216"/>
      <c r="U34" s="486"/>
      <c r="V34" s="487"/>
      <c r="W34" s="487"/>
      <c r="X34" s="487"/>
      <c r="Y34" s="487"/>
      <c r="Z34" s="487"/>
      <c r="AA34" s="13" t="s">
        <v>17</v>
      </c>
      <c r="AB34" s="188" t="str">
        <f t="shared" si="1"/>
        <v/>
      </c>
      <c r="AC34" s="189"/>
      <c r="AD34" s="189"/>
      <c r="AE34" s="190"/>
      <c r="AF34" s="13" t="s">
        <v>17</v>
      </c>
    </row>
    <row r="35" spans="1:32" ht="15.75" customHeight="1" thickBot="1">
      <c r="A35" s="14"/>
      <c r="B35" s="15"/>
      <c r="C35" s="15"/>
      <c r="D35" s="15" t="s">
        <v>27</v>
      </c>
      <c r="E35" s="15"/>
      <c r="F35" s="15"/>
      <c r="G35" s="15" t="s">
        <v>23</v>
      </c>
      <c r="H35" s="15" t="s">
        <v>215</v>
      </c>
      <c r="I35" s="15"/>
      <c r="J35" s="15"/>
      <c r="K35" s="15"/>
      <c r="L35" s="15"/>
      <c r="M35" s="15" t="s">
        <v>24</v>
      </c>
      <c r="N35" s="15"/>
      <c r="O35" s="15"/>
      <c r="P35" s="15"/>
      <c r="Q35" s="15"/>
      <c r="R35" s="15"/>
      <c r="S35" s="15"/>
      <c r="T35" s="15"/>
      <c r="U35" s="15"/>
      <c r="V35" s="15"/>
      <c r="W35" s="15"/>
      <c r="X35" s="15"/>
      <c r="Y35" s="15"/>
      <c r="Z35" s="15"/>
      <c r="AA35" s="16"/>
      <c r="AB35" s="220">
        <f>SUM(AB31:AE34)</f>
        <v>0</v>
      </c>
      <c r="AC35" s="221"/>
      <c r="AD35" s="221"/>
      <c r="AE35" s="222"/>
      <c r="AF35" s="17" t="s">
        <v>17</v>
      </c>
    </row>
    <row r="36" spans="1:32" ht="15.75" customHeight="1" thickTop="1">
      <c r="A36" s="18" t="s">
        <v>232</v>
      </c>
      <c r="B36" s="19"/>
      <c r="C36" s="19"/>
      <c r="D36" s="19"/>
      <c r="E36" s="19"/>
      <c r="F36" s="19"/>
      <c r="G36" s="19"/>
      <c r="H36" s="19"/>
      <c r="I36" s="19"/>
      <c r="J36" s="19"/>
      <c r="K36" s="19"/>
      <c r="L36" s="19"/>
      <c r="M36" s="19"/>
      <c r="N36" s="19"/>
      <c r="O36" s="19"/>
      <c r="P36" s="19"/>
      <c r="Q36" s="19"/>
      <c r="R36" s="19"/>
      <c r="S36" s="19"/>
      <c r="T36" s="19"/>
      <c r="U36" s="19"/>
      <c r="V36" s="19"/>
      <c r="W36" s="19"/>
      <c r="X36" s="19"/>
      <c r="Y36" s="19"/>
      <c r="Z36" s="19"/>
      <c r="AA36" s="20"/>
      <c r="AB36" s="223">
        <f ca="1">AB30+AB35</f>
        <v>0</v>
      </c>
      <c r="AC36" s="224"/>
      <c r="AD36" s="224"/>
      <c r="AE36" s="225"/>
      <c r="AF36" s="21" t="s">
        <v>17</v>
      </c>
    </row>
    <row r="37" spans="1:32" ht="15.75" customHeight="1">
      <c r="A37" s="63" t="s">
        <v>233</v>
      </c>
      <c r="B37" s="64"/>
      <c r="C37" s="64"/>
      <c r="D37" s="64"/>
      <c r="E37" s="64"/>
      <c r="F37" s="64"/>
      <c r="G37" s="64"/>
      <c r="H37" s="64"/>
      <c r="I37" s="64"/>
      <c r="J37" s="64"/>
      <c r="K37" s="64"/>
      <c r="L37" s="64"/>
      <c r="M37" s="64"/>
      <c r="N37" s="64"/>
      <c r="O37" s="64"/>
      <c r="P37" s="64"/>
      <c r="Q37" s="64"/>
      <c r="R37" s="64"/>
      <c r="S37" s="64"/>
      <c r="T37" s="64"/>
      <c r="U37" s="64"/>
      <c r="V37" s="64"/>
      <c r="W37" s="64"/>
      <c r="X37" s="64"/>
      <c r="Y37" s="64"/>
      <c r="Z37" s="64"/>
      <c r="AA37" s="65"/>
      <c r="AB37" s="226">
        <v>3000000</v>
      </c>
      <c r="AC37" s="227"/>
      <c r="AD37" s="227"/>
      <c r="AE37" s="228"/>
      <c r="AF37" s="17" t="s">
        <v>17</v>
      </c>
    </row>
    <row r="38" spans="1:32" ht="15.75" customHeight="1">
      <c r="A38" s="488" t="s">
        <v>234</v>
      </c>
      <c r="B38" s="489"/>
      <c r="C38" s="489"/>
      <c r="D38" s="489"/>
      <c r="E38" s="489"/>
      <c r="F38" s="489"/>
      <c r="G38" s="489"/>
      <c r="H38" s="489"/>
      <c r="I38" s="489"/>
      <c r="J38" s="489"/>
      <c r="K38" s="489"/>
      <c r="L38" s="489"/>
      <c r="M38" s="489"/>
      <c r="N38" s="489"/>
      <c r="O38" s="489"/>
      <c r="P38" s="489"/>
      <c r="Q38" s="489"/>
      <c r="R38" s="489"/>
      <c r="S38" s="489"/>
      <c r="T38" s="489"/>
      <c r="U38" s="489"/>
      <c r="V38" s="489"/>
      <c r="W38" s="489"/>
      <c r="X38" s="489"/>
      <c r="Y38" s="489"/>
      <c r="Z38" s="489"/>
      <c r="AA38" s="490"/>
      <c r="AB38" s="229">
        <f ca="1">AB37-AB36</f>
        <v>3000000</v>
      </c>
      <c r="AC38" s="230"/>
      <c r="AD38" s="230"/>
      <c r="AE38" s="231"/>
      <c r="AF38" s="22" t="s">
        <v>17</v>
      </c>
    </row>
    <row r="39" spans="1:32">
      <c r="A39" s="28" t="s">
        <v>235</v>
      </c>
      <c r="B39" s="29"/>
      <c r="C39" s="8"/>
      <c r="D39" s="8"/>
      <c r="E39" s="8"/>
      <c r="F39" s="8"/>
      <c r="G39" s="8"/>
      <c r="H39" s="8"/>
      <c r="I39" s="8"/>
      <c r="J39" s="8"/>
      <c r="K39" s="8"/>
      <c r="L39" s="8"/>
      <c r="M39" s="8"/>
      <c r="N39" s="8"/>
      <c r="O39" s="8"/>
      <c r="P39" s="8"/>
      <c r="Q39" s="8"/>
      <c r="R39" s="8"/>
      <c r="S39" s="8"/>
      <c r="T39" s="8"/>
      <c r="U39" s="8"/>
      <c r="V39" s="8"/>
      <c r="W39" s="8"/>
      <c r="X39" s="8"/>
      <c r="Y39" s="8"/>
      <c r="Z39" s="8"/>
      <c r="AA39" s="8"/>
      <c r="AB39" s="8"/>
      <c r="AC39" s="8"/>
    </row>
    <row r="40" spans="1:32">
      <c r="A40" s="28" t="s">
        <v>236</v>
      </c>
      <c r="B40" s="29"/>
      <c r="C40" s="8"/>
      <c r="D40" s="8"/>
      <c r="E40" s="8"/>
      <c r="F40" s="8"/>
      <c r="G40" s="8"/>
      <c r="H40" s="8"/>
      <c r="I40" s="8"/>
      <c r="J40" s="8"/>
      <c r="K40" s="8"/>
      <c r="L40" s="8"/>
      <c r="M40" s="8"/>
      <c r="N40" s="8"/>
      <c r="O40" s="8"/>
      <c r="P40" s="8"/>
      <c r="Q40" s="8"/>
      <c r="R40" s="8"/>
      <c r="S40" s="8"/>
      <c r="T40" s="8"/>
      <c r="U40" s="8"/>
      <c r="V40" s="8"/>
      <c r="W40" s="8"/>
      <c r="X40" s="8"/>
      <c r="Y40" s="8"/>
      <c r="Z40" s="8"/>
      <c r="AA40" s="8"/>
      <c r="AB40" s="8"/>
      <c r="AC40" s="8"/>
    </row>
    <row r="41" spans="1:32" s="87" customFormat="1" ht="23.25" customHeight="1">
      <c r="A41" s="34" t="s">
        <v>237</v>
      </c>
      <c r="B41" s="34"/>
      <c r="C41" s="34"/>
      <c r="D41" s="34"/>
      <c r="E41" s="34"/>
      <c r="F41" s="34"/>
      <c r="G41" s="34"/>
      <c r="H41" s="34"/>
      <c r="I41" s="34"/>
      <c r="J41" s="34"/>
      <c r="K41" s="34"/>
      <c r="L41" s="34"/>
      <c r="M41" s="34"/>
      <c r="N41" s="34"/>
      <c r="O41" s="34"/>
      <c r="P41" s="34"/>
      <c r="Q41" s="34"/>
      <c r="R41" s="34"/>
      <c r="S41" s="34"/>
      <c r="T41" s="34"/>
      <c r="U41" s="34"/>
      <c r="V41" s="34"/>
      <c r="W41" s="34"/>
      <c r="X41" s="34"/>
      <c r="Y41" s="34"/>
      <c r="Z41" s="34"/>
      <c r="AA41" s="34"/>
      <c r="AB41" s="34"/>
      <c r="AC41" s="34"/>
      <c r="AD41" s="34"/>
      <c r="AE41" s="34"/>
      <c r="AF41" s="34"/>
    </row>
    <row r="42" spans="1:32">
      <c r="A42" s="172" t="s">
        <v>28</v>
      </c>
      <c r="B42" s="173"/>
      <c r="C42" s="174"/>
      <c r="D42" s="172" t="s">
        <v>29</v>
      </c>
      <c r="E42" s="173"/>
      <c r="F42" s="174"/>
      <c r="G42" s="172" t="s">
        <v>30</v>
      </c>
      <c r="H42" s="173"/>
      <c r="I42" s="173"/>
      <c r="J42" s="173"/>
      <c r="K42" s="173"/>
      <c r="L42" s="174"/>
      <c r="M42" s="175" t="s">
        <v>31</v>
      </c>
      <c r="N42" s="176"/>
      <c r="O42" s="177"/>
      <c r="P42" s="175" t="s">
        <v>62</v>
      </c>
      <c r="Q42" s="176"/>
      <c r="R42" s="176"/>
      <c r="S42" s="176"/>
      <c r="T42" s="177"/>
      <c r="U42" s="172" t="s">
        <v>32</v>
      </c>
      <c r="V42" s="173"/>
      <c r="W42" s="173"/>
      <c r="X42" s="173"/>
      <c r="Y42" s="173"/>
      <c r="Z42" s="173"/>
      <c r="AA42" s="5"/>
      <c r="AB42" s="5"/>
      <c r="AC42" s="5"/>
      <c r="AD42" s="5"/>
      <c r="AE42" s="5"/>
      <c r="AF42" s="6"/>
    </row>
    <row r="43" spans="1:32" ht="15.75" customHeight="1">
      <c r="A43" s="399" t="s">
        <v>238</v>
      </c>
      <c r="B43" s="400"/>
      <c r="C43" s="401"/>
      <c r="D43" s="121">
        <v>1</v>
      </c>
      <c r="E43" s="191" t="s">
        <v>22</v>
      </c>
      <c r="F43" s="192"/>
      <c r="G43" s="482"/>
      <c r="H43" s="483"/>
      <c r="I43" s="484"/>
      <c r="J43" s="47" t="s">
        <v>4</v>
      </c>
      <c r="K43" s="122"/>
      <c r="L43" s="47" t="s">
        <v>21</v>
      </c>
      <c r="M43" s="485"/>
      <c r="N43" s="485"/>
      <c r="O43" s="485"/>
      <c r="P43" s="197"/>
      <c r="Q43" s="198"/>
      <c r="R43" s="198"/>
      <c r="S43" s="198"/>
      <c r="T43" s="199"/>
      <c r="U43" s="486"/>
      <c r="V43" s="487"/>
      <c r="W43" s="487"/>
      <c r="X43" s="487"/>
      <c r="Y43" s="487"/>
      <c r="Z43" s="487"/>
      <c r="AA43" s="13" t="s">
        <v>17</v>
      </c>
      <c r="AB43" s="188" t="str">
        <f t="shared" ref="AB43:AB46" si="2">IF(M43="支給",U43*1,IF(M43="返納",U43*-1,""))</f>
        <v/>
      </c>
      <c r="AC43" s="189"/>
      <c r="AD43" s="189"/>
      <c r="AE43" s="190"/>
      <c r="AF43" s="13" t="s">
        <v>17</v>
      </c>
    </row>
    <row r="44" spans="1:32" ht="15.75" customHeight="1">
      <c r="A44" s="402"/>
      <c r="B44" s="403"/>
      <c r="C44" s="404"/>
      <c r="D44" s="144"/>
      <c r="E44" s="191" t="s">
        <v>22</v>
      </c>
      <c r="F44" s="192"/>
      <c r="G44" s="482"/>
      <c r="H44" s="483"/>
      <c r="I44" s="484"/>
      <c r="J44" s="47" t="s">
        <v>4</v>
      </c>
      <c r="K44" s="122"/>
      <c r="L44" s="47" t="s">
        <v>21</v>
      </c>
      <c r="M44" s="485"/>
      <c r="N44" s="485"/>
      <c r="O44" s="485"/>
      <c r="P44" s="197"/>
      <c r="Q44" s="198"/>
      <c r="R44" s="198"/>
      <c r="S44" s="198"/>
      <c r="T44" s="199"/>
      <c r="U44" s="486"/>
      <c r="V44" s="487"/>
      <c r="W44" s="487"/>
      <c r="X44" s="487"/>
      <c r="Y44" s="487"/>
      <c r="Z44" s="487"/>
      <c r="AA44" s="13" t="s">
        <v>17</v>
      </c>
      <c r="AB44" s="188" t="str">
        <f t="shared" si="2"/>
        <v/>
      </c>
      <c r="AC44" s="189"/>
      <c r="AD44" s="189"/>
      <c r="AE44" s="190"/>
      <c r="AF44" s="13" t="s">
        <v>17</v>
      </c>
    </row>
    <row r="45" spans="1:32" ht="15.75" customHeight="1">
      <c r="A45" s="402"/>
      <c r="B45" s="403"/>
      <c r="C45" s="404"/>
      <c r="D45" s="144"/>
      <c r="E45" s="191" t="s">
        <v>22</v>
      </c>
      <c r="F45" s="192"/>
      <c r="G45" s="482"/>
      <c r="H45" s="483"/>
      <c r="I45" s="484"/>
      <c r="J45" s="47" t="s">
        <v>4</v>
      </c>
      <c r="K45" s="122"/>
      <c r="L45" s="47" t="s">
        <v>21</v>
      </c>
      <c r="M45" s="485"/>
      <c r="N45" s="485"/>
      <c r="O45" s="485"/>
      <c r="P45" s="197"/>
      <c r="Q45" s="198"/>
      <c r="R45" s="198"/>
      <c r="S45" s="198"/>
      <c r="T45" s="199"/>
      <c r="U45" s="486"/>
      <c r="V45" s="487"/>
      <c r="W45" s="487"/>
      <c r="X45" s="487"/>
      <c r="Y45" s="487"/>
      <c r="Z45" s="487"/>
      <c r="AA45" s="13" t="s">
        <v>17</v>
      </c>
      <c r="AB45" s="188" t="str">
        <f t="shared" si="2"/>
        <v/>
      </c>
      <c r="AC45" s="189"/>
      <c r="AD45" s="189"/>
      <c r="AE45" s="190"/>
      <c r="AF45" s="13" t="s">
        <v>17</v>
      </c>
    </row>
    <row r="46" spans="1:32" ht="15.75" customHeight="1">
      <c r="A46" s="405"/>
      <c r="B46" s="406"/>
      <c r="C46" s="407"/>
      <c r="D46" s="144"/>
      <c r="E46" s="191" t="s">
        <v>22</v>
      </c>
      <c r="F46" s="192"/>
      <c r="G46" s="482"/>
      <c r="H46" s="483"/>
      <c r="I46" s="484"/>
      <c r="J46" s="47" t="s">
        <v>4</v>
      </c>
      <c r="K46" s="122"/>
      <c r="L46" s="47" t="s">
        <v>21</v>
      </c>
      <c r="M46" s="485"/>
      <c r="N46" s="485"/>
      <c r="O46" s="485"/>
      <c r="P46" s="197"/>
      <c r="Q46" s="198"/>
      <c r="R46" s="198"/>
      <c r="S46" s="198"/>
      <c r="T46" s="199"/>
      <c r="U46" s="486"/>
      <c r="V46" s="487"/>
      <c r="W46" s="487"/>
      <c r="X46" s="487"/>
      <c r="Y46" s="487"/>
      <c r="Z46" s="487"/>
      <c r="AA46" s="13" t="s">
        <v>17</v>
      </c>
      <c r="AB46" s="188" t="str">
        <f t="shared" si="2"/>
        <v/>
      </c>
      <c r="AC46" s="189"/>
      <c r="AD46" s="189"/>
      <c r="AE46" s="190"/>
      <c r="AF46" s="13" t="s">
        <v>17</v>
      </c>
    </row>
    <row r="47" spans="1:32" ht="15.75" customHeight="1">
      <c r="A47" s="14"/>
      <c r="B47" s="15"/>
      <c r="C47" s="15"/>
      <c r="D47" s="15" t="s">
        <v>41</v>
      </c>
      <c r="E47" s="15"/>
      <c r="F47" s="15"/>
      <c r="G47" s="15" t="s">
        <v>23</v>
      </c>
      <c r="H47" s="26" t="s">
        <v>239</v>
      </c>
      <c r="I47" s="15"/>
      <c r="J47" s="15"/>
      <c r="K47" s="15"/>
      <c r="L47" s="15"/>
      <c r="M47" s="15" t="s">
        <v>24</v>
      </c>
      <c r="N47" s="15"/>
      <c r="O47" s="15"/>
      <c r="P47" s="15"/>
      <c r="Q47" s="15"/>
      <c r="R47" s="15"/>
      <c r="S47" s="15"/>
      <c r="T47" s="15"/>
      <c r="U47" s="15"/>
      <c r="V47" s="15"/>
      <c r="W47" s="15"/>
      <c r="X47" s="15"/>
      <c r="Y47" s="15"/>
      <c r="Z47" s="15"/>
      <c r="AA47" s="16"/>
      <c r="AB47" s="188">
        <f ca="1">SUMIF(P43:T46,H47,AB43:AE47)+SUMIF(P43:T46,"",AB43:AE46)</f>
        <v>0</v>
      </c>
      <c r="AC47" s="189"/>
      <c r="AD47" s="189"/>
      <c r="AE47" s="190"/>
      <c r="AF47" s="17" t="s">
        <v>17</v>
      </c>
    </row>
    <row r="48" spans="1:32">
      <c r="A48" s="7"/>
      <c r="C48" s="8"/>
      <c r="D48" s="8"/>
      <c r="E48" s="8"/>
      <c r="F48" s="8"/>
      <c r="G48" s="8"/>
      <c r="H48" s="8"/>
      <c r="I48" s="8"/>
      <c r="J48" s="8"/>
      <c r="K48" s="8"/>
      <c r="L48" s="8"/>
      <c r="M48" s="8"/>
      <c r="N48" s="8"/>
      <c r="O48" s="8"/>
      <c r="P48" s="8"/>
      <c r="Q48" s="8"/>
      <c r="R48" s="8"/>
      <c r="S48" s="8"/>
      <c r="T48" s="8"/>
      <c r="U48" s="8"/>
      <c r="V48" s="8"/>
      <c r="W48" s="8"/>
      <c r="X48" s="8"/>
      <c r="Y48" s="8"/>
      <c r="Z48" s="8"/>
      <c r="AA48" s="8"/>
      <c r="AB48" s="8"/>
      <c r="AC48" s="8"/>
    </row>
    <row r="49" spans="1:33" s="87" customFormat="1" ht="23.25" customHeight="1">
      <c r="A49" s="34" t="s">
        <v>240</v>
      </c>
      <c r="B49" s="34"/>
      <c r="C49" s="34"/>
      <c r="D49" s="34"/>
      <c r="E49" s="34"/>
      <c r="F49" s="34"/>
      <c r="G49" s="34"/>
      <c r="H49" s="34"/>
      <c r="I49" s="34"/>
      <c r="J49" s="34"/>
      <c r="K49" s="34"/>
      <c r="L49" s="34"/>
      <c r="M49" s="34"/>
      <c r="N49" s="34"/>
      <c r="O49" s="34"/>
      <c r="P49" s="34"/>
      <c r="Q49" s="34"/>
      <c r="R49" s="34"/>
      <c r="S49" s="34"/>
      <c r="T49" s="34"/>
      <c r="U49" s="34"/>
      <c r="V49" s="34"/>
      <c r="W49" s="34"/>
      <c r="X49" s="34"/>
      <c r="Y49" s="34"/>
      <c r="Z49" s="34"/>
      <c r="AA49" s="34"/>
      <c r="AB49" s="34"/>
      <c r="AC49" s="34"/>
      <c r="AD49" s="34"/>
      <c r="AE49" s="34"/>
      <c r="AF49" s="34"/>
    </row>
    <row r="50" spans="1:33" s="87" customFormat="1" ht="18.75" customHeight="1">
      <c r="A50" s="48" t="s">
        <v>241</v>
      </c>
      <c r="B50" s="49"/>
      <c r="C50" s="49"/>
      <c r="D50" s="49"/>
      <c r="E50" s="49"/>
      <c r="F50" s="49"/>
      <c r="G50" s="49"/>
      <c r="H50" s="49"/>
      <c r="I50" s="49"/>
      <c r="J50" s="49"/>
      <c r="K50" s="49"/>
      <c r="L50" s="49"/>
      <c r="M50" s="49"/>
      <c r="N50" s="49"/>
      <c r="O50" s="49"/>
      <c r="P50" s="481"/>
      <c r="Q50" s="481"/>
      <c r="R50" s="481"/>
      <c r="S50" s="61" t="s">
        <v>171</v>
      </c>
      <c r="T50" s="49"/>
      <c r="U50" s="49"/>
      <c r="V50" s="49"/>
      <c r="W50" s="49"/>
      <c r="X50" s="49"/>
      <c r="Y50" s="49"/>
      <c r="Z50" s="49"/>
      <c r="AA50" s="49"/>
      <c r="AB50" s="49"/>
      <c r="AC50" s="49"/>
      <c r="AD50" s="49"/>
      <c r="AE50" s="49"/>
      <c r="AF50" s="127"/>
    </row>
    <row r="51" spans="1:33" ht="14.25" customHeight="1">
      <c r="A51" s="45" t="s">
        <v>242</v>
      </c>
      <c r="B51" s="5"/>
      <c r="C51" s="5"/>
      <c r="D51" s="5"/>
      <c r="E51" s="5"/>
      <c r="F51" s="5"/>
      <c r="G51" s="5"/>
      <c r="H51" s="5"/>
      <c r="I51" s="5"/>
      <c r="J51" s="5"/>
      <c r="K51" s="5"/>
      <c r="L51" s="5"/>
      <c r="M51" s="5"/>
      <c r="N51" s="5"/>
      <c r="O51" s="5"/>
      <c r="P51" s="5"/>
      <c r="Q51" s="5"/>
      <c r="R51" s="6"/>
      <c r="S51" s="416" t="s">
        <v>243</v>
      </c>
      <c r="T51" s="417"/>
      <c r="U51" s="417"/>
      <c r="V51" s="417"/>
      <c r="W51" s="417"/>
      <c r="X51" s="417"/>
      <c r="Y51" s="417"/>
      <c r="Z51" s="417"/>
      <c r="AA51" s="417"/>
      <c r="AB51" s="417"/>
      <c r="AC51" s="417"/>
      <c r="AD51" s="417"/>
      <c r="AE51" s="417"/>
      <c r="AF51" s="417"/>
    </row>
    <row r="52" spans="1:33" ht="41.65" customHeight="1">
      <c r="A52" s="233"/>
      <c r="B52" s="234"/>
      <c r="C52" s="234"/>
      <c r="D52" s="50" t="s">
        <v>4</v>
      </c>
      <c r="E52" s="23"/>
      <c r="F52" s="50" t="s">
        <v>21</v>
      </c>
      <c r="G52" s="26" t="s">
        <v>34</v>
      </c>
      <c r="H52" s="234"/>
      <c r="I52" s="234"/>
      <c r="J52" s="234"/>
      <c r="K52" s="50" t="s">
        <v>4</v>
      </c>
      <c r="L52" s="23"/>
      <c r="M52" s="50" t="s">
        <v>21</v>
      </c>
      <c r="N52" s="26" t="s">
        <v>23</v>
      </c>
      <c r="O52" s="24" t="str">
        <f>IF(E52="","",IF(L52="","",IF(AG52&gt;12,12,IF(P50&lt;&gt;"はい",12,AG52))))</f>
        <v/>
      </c>
      <c r="P52" s="70" t="s">
        <v>36</v>
      </c>
      <c r="Q52" s="70" t="s">
        <v>37</v>
      </c>
      <c r="R52" s="70" t="s">
        <v>24</v>
      </c>
      <c r="S52" s="418"/>
      <c r="T52" s="419"/>
      <c r="U52" s="419"/>
      <c r="V52" s="419"/>
      <c r="W52" s="419"/>
      <c r="X52" s="419"/>
      <c r="Y52" s="419"/>
      <c r="Z52" s="419"/>
      <c r="AA52" s="419"/>
      <c r="AB52" s="419"/>
      <c r="AC52" s="419"/>
      <c r="AD52" s="419"/>
      <c r="AE52" s="419"/>
      <c r="AF52" s="419"/>
      <c r="AG52" s="95">
        <f>(H52-A52-1)*12+(12-E52+1)+L52</f>
        <v>1</v>
      </c>
    </row>
    <row r="53" spans="1:33" s="4" customFormat="1" ht="14.25" customHeight="1">
      <c r="A53" s="97" t="s">
        <v>39</v>
      </c>
      <c r="B53" s="98"/>
      <c r="C53" s="45" t="s">
        <v>216</v>
      </c>
      <c r="D53" s="26"/>
      <c r="E53" s="26"/>
      <c r="F53" s="26"/>
      <c r="G53" s="26"/>
      <c r="H53" s="26"/>
      <c r="I53" s="26"/>
      <c r="J53" s="26"/>
      <c r="K53" s="26"/>
      <c r="L53" s="26"/>
      <c r="M53" s="26"/>
      <c r="N53" s="26" t="s">
        <v>23</v>
      </c>
      <c r="O53" s="109"/>
      <c r="P53" s="26" t="s">
        <v>36</v>
      </c>
      <c r="Q53" s="26" t="s">
        <v>37</v>
      </c>
      <c r="R53" s="26" t="s">
        <v>24</v>
      </c>
      <c r="S53" s="252" t="s">
        <v>54</v>
      </c>
      <c r="T53" s="253"/>
      <c r="U53" s="253"/>
      <c r="V53" s="253"/>
      <c r="W53" s="253"/>
      <c r="X53" s="253"/>
      <c r="Y53" s="253"/>
      <c r="Z53" s="253"/>
      <c r="AA53" s="253"/>
      <c r="AB53" s="253"/>
      <c r="AC53" s="253"/>
      <c r="AD53" s="253"/>
      <c r="AE53" s="253"/>
      <c r="AF53" s="254"/>
    </row>
    <row r="54" spans="1:33" s="4" customFormat="1" ht="14.25" customHeight="1">
      <c r="A54" s="110"/>
      <c r="B54" s="93"/>
      <c r="C54" s="45" t="s">
        <v>244</v>
      </c>
      <c r="D54" s="26"/>
      <c r="E54" s="26"/>
      <c r="F54" s="26"/>
      <c r="G54" s="26"/>
      <c r="H54" s="26"/>
      <c r="I54" s="26"/>
      <c r="J54" s="26"/>
      <c r="K54" s="26"/>
      <c r="L54" s="26"/>
      <c r="M54" s="26"/>
      <c r="N54" s="26" t="s">
        <v>23</v>
      </c>
      <c r="O54" s="142" t="e">
        <f>O52-O53</f>
        <v>#VALUE!</v>
      </c>
      <c r="P54" s="26" t="s">
        <v>36</v>
      </c>
      <c r="Q54" s="26" t="s">
        <v>37</v>
      </c>
      <c r="R54" s="26" t="s">
        <v>24</v>
      </c>
      <c r="S54" s="255"/>
      <c r="T54" s="256"/>
      <c r="U54" s="256"/>
      <c r="V54" s="256"/>
      <c r="W54" s="256"/>
      <c r="X54" s="256"/>
      <c r="Y54" s="256"/>
      <c r="Z54" s="256"/>
      <c r="AA54" s="256"/>
      <c r="AB54" s="256"/>
      <c r="AC54" s="256"/>
      <c r="AD54" s="256"/>
      <c r="AE54" s="256"/>
      <c r="AF54" s="257"/>
    </row>
    <row r="56" spans="1:33" s="4" customFormat="1" ht="26.65" customHeight="1">
      <c r="A56" s="175" t="s">
        <v>40</v>
      </c>
      <c r="B56" s="176"/>
      <c r="C56" s="176"/>
      <c r="D56" s="177"/>
      <c r="E56" s="197"/>
      <c r="F56" s="199"/>
      <c r="G56" s="258" t="e">
        <f>VLOOKUP($E$56,為替レート!$B$5:$E$37,2,FALSE)</f>
        <v>#N/A</v>
      </c>
      <c r="H56" s="259"/>
      <c r="I56" s="259"/>
      <c r="J56" s="259"/>
      <c r="K56" s="259"/>
      <c r="L56" s="175" t="s">
        <v>217</v>
      </c>
      <c r="M56" s="176"/>
      <c r="N56" s="176"/>
      <c r="O56" s="176"/>
      <c r="P56" s="176"/>
      <c r="Q56" s="176"/>
      <c r="R56" s="177"/>
      <c r="S56" s="260" t="e">
        <f>VLOOKUP($E$56,為替レート!$B$5:$E$37,4,FALSE)</f>
        <v>#N/A</v>
      </c>
      <c r="T56" s="261"/>
      <c r="U56" s="262"/>
      <c r="V56" s="175" t="s">
        <v>245</v>
      </c>
      <c r="W56" s="176"/>
      <c r="X56" s="176"/>
      <c r="Y56" s="176"/>
      <c r="Z56" s="176"/>
      <c r="AA56" s="176"/>
      <c r="AB56" s="177"/>
      <c r="AC56" s="197"/>
      <c r="AD56" s="198"/>
      <c r="AE56" s="199"/>
    </row>
    <row r="57" spans="1:33" ht="12" customHeight="1">
      <c r="A57" s="87"/>
      <c r="B57" s="113"/>
      <c r="C57" s="113"/>
      <c r="D57" s="113"/>
      <c r="E57" s="113"/>
      <c r="F57" s="113"/>
      <c r="G57" s="113"/>
      <c r="H57" s="113"/>
      <c r="I57" s="113"/>
      <c r="J57" s="113"/>
      <c r="K57" s="113"/>
      <c r="L57" s="113"/>
      <c r="M57" s="113"/>
      <c r="N57" s="113"/>
      <c r="O57" s="113"/>
      <c r="P57" s="113"/>
      <c r="Q57" s="113"/>
      <c r="R57" s="113"/>
      <c r="S57" s="113"/>
      <c r="T57" s="123"/>
      <c r="U57" s="123"/>
      <c r="V57" s="123"/>
      <c r="W57" s="123"/>
      <c r="X57" s="124"/>
      <c r="Y57" s="124"/>
      <c r="Z57" s="124"/>
      <c r="AA57" s="124"/>
      <c r="AB57" s="124"/>
      <c r="AC57" s="124"/>
    </row>
    <row r="58" spans="1:33" ht="24" customHeight="1">
      <c r="A58" s="87" t="s">
        <v>169</v>
      </c>
      <c r="B58" s="114"/>
      <c r="C58" s="114"/>
      <c r="D58" s="114"/>
      <c r="E58" s="264" t="s">
        <v>209</v>
      </c>
      <c r="F58" s="264"/>
      <c r="G58" s="264"/>
      <c r="H58" s="264"/>
      <c r="I58" s="264"/>
      <c r="J58" s="264"/>
      <c r="K58" s="264"/>
      <c r="L58" s="264"/>
      <c r="M58" s="264"/>
      <c r="N58" s="264"/>
      <c r="O58" s="264"/>
      <c r="P58" s="264"/>
      <c r="Q58" s="264"/>
      <c r="R58" s="264"/>
      <c r="S58" s="264"/>
      <c r="T58" s="264"/>
      <c r="U58" s="264"/>
      <c r="V58" s="264"/>
      <c r="W58" s="264"/>
      <c r="X58" s="264"/>
      <c r="Y58" s="264"/>
      <c r="Z58" s="264"/>
      <c r="AA58" s="264"/>
      <c r="AB58" s="264"/>
      <c r="AC58" s="264"/>
      <c r="AD58" s="264"/>
      <c r="AE58" s="264"/>
      <c r="AF58" s="264"/>
    </row>
    <row r="59" spans="1:33" s="52" customFormat="1" ht="24.75" customHeight="1">
      <c r="A59" s="413" t="s">
        <v>170</v>
      </c>
      <c r="B59" s="414"/>
      <c r="C59" s="414"/>
      <c r="D59" s="414"/>
      <c r="E59" s="414"/>
      <c r="F59" s="415"/>
      <c r="G59" s="267" t="s">
        <v>47</v>
      </c>
      <c r="H59" s="268"/>
      <c r="I59" s="269"/>
      <c r="J59" s="267" t="s">
        <v>48</v>
      </c>
      <c r="K59" s="268"/>
      <c r="L59" s="269"/>
      <c r="M59" s="429" t="s">
        <v>49</v>
      </c>
      <c r="N59" s="430"/>
      <c r="O59" s="431"/>
      <c r="P59" s="426" t="s">
        <v>50</v>
      </c>
      <c r="Q59" s="427"/>
      <c r="R59" s="428"/>
      <c r="S59" s="423" t="s">
        <v>51</v>
      </c>
      <c r="T59" s="424"/>
      <c r="U59" s="424"/>
      <c r="V59" s="424"/>
      <c r="W59" s="425"/>
      <c r="X59" s="263" t="s">
        <v>52</v>
      </c>
      <c r="Y59" s="263"/>
      <c r="Z59" s="263"/>
      <c r="AA59" s="263"/>
      <c r="AB59" s="263"/>
      <c r="AC59" s="263"/>
      <c r="AD59" s="263"/>
      <c r="AE59" s="263"/>
      <c r="AF59" s="263"/>
    </row>
    <row r="60" spans="1:33" s="52" customFormat="1" ht="20.100000000000001" customHeight="1">
      <c r="A60" s="141" t="s">
        <v>210</v>
      </c>
      <c r="B60" s="478"/>
      <c r="C60" s="479"/>
      <c r="D60" s="479"/>
      <c r="E60" s="479"/>
      <c r="F60" s="480"/>
      <c r="G60" s="476"/>
      <c r="H60" s="477"/>
      <c r="I60" s="439" t="s">
        <v>4</v>
      </c>
      <c r="J60" s="476"/>
      <c r="K60" s="477"/>
      <c r="L60" s="439" t="s">
        <v>5</v>
      </c>
      <c r="M60" s="476"/>
      <c r="N60" s="477"/>
      <c r="O60" s="439" t="s">
        <v>4</v>
      </c>
      <c r="P60" s="476"/>
      <c r="Q60" s="477"/>
      <c r="R60" s="270" t="s">
        <v>5</v>
      </c>
      <c r="S60" s="499"/>
      <c r="T60" s="499"/>
      <c r="U60" s="499"/>
      <c r="V60" s="499"/>
      <c r="W60" s="499"/>
      <c r="X60" s="475"/>
      <c r="Y60" s="475"/>
      <c r="Z60" s="475"/>
      <c r="AA60" s="475"/>
      <c r="AB60" s="475"/>
      <c r="AC60" s="475"/>
      <c r="AD60" s="475"/>
      <c r="AE60" s="475"/>
      <c r="AF60" s="475"/>
    </row>
    <row r="61" spans="1:33" s="52" customFormat="1" ht="20.100000000000001" customHeight="1">
      <c r="A61" s="141" t="s">
        <v>211</v>
      </c>
      <c r="B61" s="478"/>
      <c r="C61" s="479"/>
      <c r="D61" s="479"/>
      <c r="E61" s="479"/>
      <c r="F61" s="480"/>
      <c r="G61" s="476"/>
      <c r="H61" s="477"/>
      <c r="I61" s="439"/>
      <c r="J61" s="476"/>
      <c r="K61" s="477"/>
      <c r="L61" s="439"/>
      <c r="M61" s="476"/>
      <c r="N61" s="477"/>
      <c r="O61" s="439"/>
      <c r="P61" s="476"/>
      <c r="Q61" s="477"/>
      <c r="R61" s="270"/>
      <c r="S61" s="499"/>
      <c r="T61" s="499"/>
      <c r="U61" s="499"/>
      <c r="V61" s="499"/>
      <c r="W61" s="499"/>
      <c r="X61" s="475"/>
      <c r="Y61" s="475"/>
      <c r="Z61" s="475"/>
      <c r="AA61" s="475"/>
      <c r="AB61" s="475"/>
      <c r="AC61" s="475"/>
      <c r="AD61" s="475"/>
      <c r="AE61" s="475"/>
      <c r="AF61" s="475"/>
    </row>
    <row r="62" spans="1:33" s="52" customFormat="1" ht="20.100000000000001" customHeight="1">
      <c r="A62" s="141" t="s">
        <v>212</v>
      </c>
      <c r="B62" s="478"/>
      <c r="C62" s="479"/>
      <c r="D62" s="479"/>
      <c r="E62" s="479"/>
      <c r="F62" s="480"/>
      <c r="G62" s="476"/>
      <c r="H62" s="477"/>
      <c r="I62" s="439"/>
      <c r="J62" s="476"/>
      <c r="K62" s="477"/>
      <c r="L62" s="439"/>
      <c r="M62" s="476"/>
      <c r="N62" s="477"/>
      <c r="O62" s="439"/>
      <c r="P62" s="476"/>
      <c r="Q62" s="477"/>
      <c r="R62" s="270"/>
      <c r="S62" s="499"/>
      <c r="T62" s="499"/>
      <c r="U62" s="499"/>
      <c r="V62" s="499"/>
      <c r="W62" s="499"/>
      <c r="X62" s="475"/>
      <c r="Y62" s="475"/>
      <c r="Z62" s="475"/>
      <c r="AA62" s="475"/>
      <c r="AB62" s="475"/>
      <c r="AC62" s="475"/>
      <c r="AD62" s="475"/>
      <c r="AE62" s="475"/>
      <c r="AF62" s="475"/>
    </row>
    <row r="63" spans="1:33">
      <c r="E63" s="25"/>
      <c r="F63" s="25"/>
      <c r="N63" s="25"/>
      <c r="O63" s="25"/>
      <c r="P63" s="25"/>
      <c r="X63" s="25"/>
      <c r="Y63" s="25"/>
      <c r="Z63" s="25"/>
    </row>
    <row r="64" spans="1:33">
      <c r="E64" s="25"/>
      <c r="F64" s="25"/>
      <c r="N64" s="25"/>
      <c r="O64" s="25"/>
      <c r="P64" s="25"/>
      <c r="X64" s="25"/>
      <c r="Y64" s="25"/>
      <c r="Z64" s="25"/>
    </row>
    <row r="65" spans="1:32">
      <c r="A65" s="87" t="s">
        <v>58</v>
      </c>
    </row>
    <row r="66" spans="1:32" ht="14.25" customHeight="1">
      <c r="A66" s="244" t="s">
        <v>43</v>
      </c>
      <c r="B66" s="245"/>
      <c r="C66" s="245"/>
      <c r="D66" s="245"/>
      <c r="E66" s="245"/>
      <c r="F66" s="246"/>
      <c r="G66" s="191" t="s">
        <v>44</v>
      </c>
      <c r="H66" s="211"/>
      <c r="I66" s="211"/>
      <c r="J66" s="211"/>
      <c r="K66" s="211"/>
      <c r="L66" s="211"/>
      <c r="M66" s="211"/>
      <c r="N66" s="211"/>
      <c r="O66" s="211"/>
      <c r="P66" s="211"/>
      <c r="Q66" s="211"/>
      <c r="R66" s="211"/>
      <c r="S66" s="192"/>
      <c r="T66" s="247" t="s">
        <v>168</v>
      </c>
      <c r="U66" s="248"/>
      <c r="V66" s="248"/>
      <c r="W66" s="249"/>
      <c r="X66" s="244" t="s">
        <v>53</v>
      </c>
      <c r="Y66" s="245"/>
      <c r="Z66" s="245"/>
      <c r="AA66" s="246"/>
      <c r="AB66" s="250" t="s">
        <v>45</v>
      </c>
      <c r="AC66" s="251"/>
      <c r="AD66" s="251"/>
      <c r="AE66" s="251"/>
      <c r="AF66" s="251"/>
    </row>
    <row r="67" spans="1:32" ht="14.25" customHeight="1">
      <c r="A67" s="462"/>
      <c r="B67" s="463"/>
      <c r="C67" s="463"/>
      <c r="D67" s="463"/>
      <c r="E67" s="463"/>
      <c r="F67" s="464"/>
      <c r="G67" s="233"/>
      <c r="H67" s="234"/>
      <c r="I67" s="234"/>
      <c r="J67" s="50" t="s">
        <v>4</v>
      </c>
      <c r="K67" s="27"/>
      <c r="L67" s="50" t="s">
        <v>21</v>
      </c>
      <c r="M67" s="50" t="s">
        <v>34</v>
      </c>
      <c r="N67" s="233"/>
      <c r="O67" s="234"/>
      <c r="P67" s="234"/>
      <c r="Q67" s="50" t="s">
        <v>4</v>
      </c>
      <c r="R67" s="27"/>
      <c r="S67" s="51" t="s">
        <v>21</v>
      </c>
      <c r="T67" s="465"/>
      <c r="U67" s="466"/>
      <c r="V67" s="466"/>
      <c r="W67" s="467"/>
      <c r="X67" s="468"/>
      <c r="Y67" s="469"/>
      <c r="Z67" s="469"/>
      <c r="AA67" s="474"/>
      <c r="AB67" s="471"/>
      <c r="AC67" s="472"/>
      <c r="AD67" s="472"/>
      <c r="AE67" s="472"/>
      <c r="AF67" s="473"/>
    </row>
    <row r="68" spans="1:32" ht="14.25" customHeight="1">
      <c r="A68" s="462"/>
      <c r="B68" s="463"/>
      <c r="C68" s="463"/>
      <c r="D68" s="463"/>
      <c r="E68" s="463"/>
      <c r="F68" s="464"/>
      <c r="G68" s="233"/>
      <c r="H68" s="234"/>
      <c r="I68" s="234"/>
      <c r="J68" s="50" t="s">
        <v>4</v>
      </c>
      <c r="K68" s="55"/>
      <c r="L68" s="50" t="s">
        <v>21</v>
      </c>
      <c r="M68" s="50" t="s">
        <v>34</v>
      </c>
      <c r="N68" s="233"/>
      <c r="O68" s="234"/>
      <c r="P68" s="234"/>
      <c r="Q68" s="50" t="s">
        <v>4</v>
      </c>
      <c r="R68" s="55"/>
      <c r="S68" s="51" t="s">
        <v>21</v>
      </c>
      <c r="T68" s="465"/>
      <c r="U68" s="466"/>
      <c r="V68" s="466"/>
      <c r="W68" s="467"/>
      <c r="X68" s="468"/>
      <c r="Y68" s="469"/>
      <c r="Z68" s="469"/>
      <c r="AA68" s="474"/>
      <c r="AB68" s="471"/>
      <c r="AC68" s="472"/>
      <c r="AD68" s="472"/>
      <c r="AE68" s="472"/>
      <c r="AF68" s="473"/>
    </row>
    <row r="69" spans="1:32" ht="14.25" customHeight="1">
      <c r="A69" s="462"/>
      <c r="B69" s="463"/>
      <c r="C69" s="463"/>
      <c r="D69" s="463"/>
      <c r="E69" s="463"/>
      <c r="F69" s="464"/>
      <c r="G69" s="233"/>
      <c r="H69" s="234"/>
      <c r="I69" s="234"/>
      <c r="J69" s="50" t="s">
        <v>4</v>
      </c>
      <c r="K69" s="55"/>
      <c r="L69" s="50" t="s">
        <v>21</v>
      </c>
      <c r="M69" s="50" t="s">
        <v>34</v>
      </c>
      <c r="N69" s="233"/>
      <c r="O69" s="234"/>
      <c r="P69" s="234"/>
      <c r="Q69" s="50" t="s">
        <v>4</v>
      </c>
      <c r="R69" s="55"/>
      <c r="S69" s="51" t="s">
        <v>21</v>
      </c>
      <c r="T69" s="465"/>
      <c r="U69" s="466"/>
      <c r="V69" s="466"/>
      <c r="W69" s="467"/>
      <c r="X69" s="468"/>
      <c r="Y69" s="469"/>
      <c r="Z69" s="469"/>
      <c r="AA69" s="474"/>
      <c r="AB69" s="471"/>
      <c r="AC69" s="472"/>
      <c r="AD69" s="472"/>
      <c r="AE69" s="472"/>
      <c r="AF69" s="473"/>
    </row>
    <row r="70" spans="1:32" ht="14.25" customHeight="1">
      <c r="A70" s="462"/>
      <c r="B70" s="463"/>
      <c r="C70" s="463"/>
      <c r="D70" s="463"/>
      <c r="E70" s="463"/>
      <c r="F70" s="464"/>
      <c r="G70" s="233"/>
      <c r="H70" s="234"/>
      <c r="I70" s="234"/>
      <c r="J70" s="50" t="s">
        <v>4</v>
      </c>
      <c r="K70" s="55"/>
      <c r="L70" s="50" t="s">
        <v>21</v>
      </c>
      <c r="M70" s="50" t="s">
        <v>34</v>
      </c>
      <c r="N70" s="233"/>
      <c r="O70" s="234"/>
      <c r="P70" s="234"/>
      <c r="Q70" s="50" t="s">
        <v>4</v>
      </c>
      <c r="R70" s="55"/>
      <c r="S70" s="51" t="s">
        <v>21</v>
      </c>
      <c r="T70" s="465"/>
      <c r="U70" s="466"/>
      <c r="V70" s="466"/>
      <c r="W70" s="467"/>
      <c r="X70" s="468"/>
      <c r="Y70" s="469"/>
      <c r="Z70" s="469"/>
      <c r="AA70" s="474"/>
      <c r="AB70" s="471"/>
      <c r="AC70" s="472"/>
      <c r="AD70" s="472"/>
      <c r="AE70" s="472"/>
      <c r="AF70" s="473"/>
    </row>
    <row r="71" spans="1:32" ht="14.25" customHeight="1">
      <c r="A71" s="462"/>
      <c r="B71" s="463"/>
      <c r="C71" s="463"/>
      <c r="D71" s="463"/>
      <c r="E71" s="463"/>
      <c r="F71" s="464"/>
      <c r="G71" s="233"/>
      <c r="H71" s="234"/>
      <c r="I71" s="234"/>
      <c r="J71" s="50" t="s">
        <v>4</v>
      </c>
      <c r="K71" s="55"/>
      <c r="L71" s="50" t="s">
        <v>21</v>
      </c>
      <c r="M71" s="50" t="s">
        <v>34</v>
      </c>
      <c r="N71" s="233"/>
      <c r="O71" s="234"/>
      <c r="P71" s="234"/>
      <c r="Q71" s="50" t="s">
        <v>4</v>
      </c>
      <c r="R71" s="55"/>
      <c r="S71" s="51" t="s">
        <v>21</v>
      </c>
      <c r="T71" s="465"/>
      <c r="U71" s="466"/>
      <c r="V71" s="466"/>
      <c r="W71" s="467"/>
      <c r="X71" s="468"/>
      <c r="Y71" s="469"/>
      <c r="Z71" s="469"/>
      <c r="AA71" s="470"/>
      <c r="AB71" s="471"/>
      <c r="AC71" s="472"/>
      <c r="AD71" s="472"/>
      <c r="AE71" s="472"/>
      <c r="AF71" s="473"/>
    </row>
    <row r="72" spans="1:32" ht="14.25" customHeight="1">
      <c r="A72" s="297" t="s">
        <v>181</v>
      </c>
      <c r="B72" s="298"/>
      <c r="C72" s="298"/>
      <c r="D72" s="298"/>
      <c r="E72" s="298"/>
      <c r="F72" s="298"/>
      <c r="G72" s="298"/>
      <c r="H72" s="298"/>
      <c r="I72" s="298"/>
      <c r="J72" s="298"/>
      <c r="K72" s="298"/>
      <c r="L72" s="298"/>
      <c r="M72" s="298"/>
      <c r="N72" s="298"/>
      <c r="O72" s="298"/>
      <c r="P72" s="298"/>
      <c r="Q72" s="298"/>
      <c r="R72" s="298"/>
      <c r="S72" s="299"/>
      <c r="T72" s="300">
        <f>SUM(T67:W71)</f>
        <v>0</v>
      </c>
      <c r="U72" s="300"/>
      <c r="V72" s="300"/>
      <c r="W72" s="300"/>
      <c r="X72" s="40"/>
      <c r="Y72" s="40"/>
      <c r="Z72" s="40"/>
      <c r="AA72" s="40"/>
      <c r="AB72" s="40"/>
      <c r="AC72" s="40"/>
      <c r="AD72" s="59"/>
      <c r="AE72" s="59"/>
      <c r="AF72" s="60"/>
    </row>
    <row r="73" spans="1:32" s="52" customFormat="1" ht="12.75" customHeight="1">
      <c r="A73" s="73"/>
      <c r="B73" s="73"/>
      <c r="C73" s="73"/>
      <c r="D73" s="73"/>
      <c r="E73" s="73"/>
      <c r="F73" s="73"/>
      <c r="G73" s="73"/>
      <c r="H73" s="73"/>
      <c r="I73" s="73"/>
      <c r="J73" s="73"/>
      <c r="K73" s="73"/>
      <c r="L73" s="73"/>
      <c r="M73" s="73"/>
      <c r="N73" s="73"/>
      <c r="O73" s="73"/>
      <c r="P73" s="73"/>
      <c r="Q73" s="73"/>
      <c r="R73" s="73"/>
      <c r="S73" s="73"/>
      <c r="T73" s="73"/>
      <c r="U73" s="73"/>
      <c r="V73" s="73"/>
      <c r="W73" s="73"/>
      <c r="X73" s="73"/>
      <c r="Y73" s="73"/>
      <c r="Z73" s="73"/>
      <c r="AA73" s="73"/>
      <c r="AB73" s="73"/>
      <c r="AC73" s="73"/>
      <c r="AD73" s="73"/>
      <c r="AE73" s="73"/>
      <c r="AF73" s="73"/>
    </row>
    <row r="74" spans="1:32" ht="14.25" customHeight="1">
      <c r="A74" s="88" t="s">
        <v>160</v>
      </c>
      <c r="B74" s="80"/>
      <c r="C74" s="80"/>
      <c r="D74" s="80"/>
      <c r="E74" s="81"/>
      <c r="F74" s="81"/>
      <c r="G74" s="80"/>
      <c r="H74" s="80"/>
      <c r="I74" s="82" t="s">
        <v>188</v>
      </c>
      <c r="J74" s="80"/>
      <c r="K74" s="80"/>
      <c r="L74" s="80"/>
      <c r="M74" s="80"/>
      <c r="N74" s="81"/>
      <c r="O74" s="81"/>
      <c r="P74" s="81"/>
      <c r="Q74" s="80"/>
      <c r="R74" s="80"/>
      <c r="S74" s="80"/>
      <c r="T74" s="80"/>
      <c r="U74" s="80"/>
      <c r="V74" s="80"/>
      <c r="W74" s="80"/>
      <c r="X74" s="81"/>
      <c r="Y74" s="81"/>
      <c r="Z74" s="81"/>
      <c r="AA74" s="80"/>
      <c r="AB74" s="80"/>
      <c r="AC74" s="80"/>
      <c r="AD74" s="80"/>
      <c r="AE74" s="80"/>
      <c r="AF74" s="80"/>
    </row>
    <row r="75" spans="1:32" s="4" customFormat="1" ht="14.25" customHeight="1" thickBot="1">
      <c r="A75" s="89" t="s">
        <v>42</v>
      </c>
      <c r="B75" s="90"/>
      <c r="C75" s="90"/>
      <c r="D75" s="233"/>
      <c r="E75" s="234"/>
      <c r="F75" s="234"/>
      <c r="G75" s="77" t="s">
        <v>4</v>
      </c>
      <c r="H75" s="78"/>
      <c r="I75" s="77" t="s">
        <v>21</v>
      </c>
      <c r="J75" s="78"/>
      <c r="K75" s="79" t="s">
        <v>6</v>
      </c>
      <c r="L75" s="90"/>
      <c r="M75" s="90"/>
      <c r="N75" s="72"/>
      <c r="O75" s="72"/>
      <c r="P75" s="72"/>
      <c r="Q75" s="90"/>
      <c r="R75" s="90"/>
      <c r="S75" s="90"/>
      <c r="T75" s="90"/>
      <c r="U75" s="90"/>
      <c r="V75" s="90"/>
      <c r="W75" s="90"/>
      <c r="X75" s="72"/>
      <c r="Y75" s="72"/>
      <c r="Z75" s="72"/>
      <c r="AA75" s="90"/>
      <c r="AB75" s="90"/>
      <c r="AC75" s="90"/>
      <c r="AD75" s="90"/>
      <c r="AE75" s="90"/>
      <c r="AF75" s="91"/>
    </row>
    <row r="76" spans="1:32" s="4" customFormat="1" ht="14.25" customHeight="1" thickBot="1">
      <c r="A76" s="89" t="s">
        <v>184</v>
      </c>
      <c r="B76" s="90"/>
      <c r="C76" s="90"/>
      <c r="D76" s="90"/>
      <c r="E76" s="90"/>
      <c r="F76" s="90"/>
      <c r="G76" s="90"/>
      <c r="H76" s="90"/>
      <c r="I76" s="90"/>
      <c r="J76" s="90"/>
      <c r="K76" s="260">
        <f>E56</f>
        <v>0</v>
      </c>
      <c r="L76" s="261"/>
      <c r="M76" s="455"/>
      <c r="N76" s="456"/>
      <c r="O76" s="456"/>
      <c r="P76" s="456"/>
      <c r="Q76" s="456"/>
      <c r="R76" s="456"/>
      <c r="S76" s="457"/>
      <c r="T76" s="92"/>
      <c r="U76" s="93"/>
      <c r="V76" s="93"/>
      <c r="W76" s="93"/>
      <c r="X76" s="75"/>
      <c r="Y76" s="75"/>
      <c r="Z76" s="75"/>
      <c r="AA76" s="93"/>
      <c r="AB76" s="93"/>
      <c r="AC76" s="93"/>
      <c r="AD76" s="93"/>
      <c r="AE76" s="93"/>
      <c r="AF76" s="94"/>
    </row>
    <row r="77" spans="1:32" s="4" customFormat="1" ht="12.6" customHeight="1">
      <c r="E77" s="95"/>
      <c r="F77" s="95"/>
      <c r="N77" s="95"/>
      <c r="O77" s="95"/>
      <c r="P77" s="95"/>
      <c r="X77" s="95"/>
      <c r="Y77" s="95"/>
      <c r="Z77" s="95"/>
    </row>
    <row r="78" spans="1:32" s="4" customFormat="1" ht="14.25" customHeight="1">
      <c r="A78" s="87" t="s">
        <v>161</v>
      </c>
      <c r="E78" s="95"/>
      <c r="F78" s="95"/>
      <c r="I78" s="96" t="s">
        <v>189</v>
      </c>
      <c r="N78" s="95"/>
      <c r="O78" s="95"/>
      <c r="P78" s="95"/>
      <c r="X78" s="95"/>
      <c r="Y78" s="95"/>
      <c r="Z78" s="95"/>
    </row>
    <row r="79" spans="1:32" s="4" customFormat="1" ht="14.25" customHeight="1" thickBot="1">
      <c r="A79" s="89" t="s">
        <v>42</v>
      </c>
      <c r="B79" s="90"/>
      <c r="C79" s="90"/>
      <c r="D79" s="233"/>
      <c r="E79" s="234"/>
      <c r="F79" s="234"/>
      <c r="G79" s="50" t="s">
        <v>4</v>
      </c>
      <c r="H79" s="76"/>
      <c r="I79" s="50" t="s">
        <v>21</v>
      </c>
      <c r="J79" s="76"/>
      <c r="K79" s="51" t="s">
        <v>6</v>
      </c>
      <c r="L79" s="97"/>
      <c r="M79" s="98"/>
      <c r="N79" s="74"/>
      <c r="O79" s="74"/>
      <c r="P79" s="74"/>
      <c r="Q79" s="98"/>
      <c r="R79" s="98"/>
      <c r="S79" s="98"/>
      <c r="T79" s="98"/>
      <c r="U79" s="98"/>
      <c r="V79" s="98"/>
      <c r="W79" s="98"/>
      <c r="X79" s="74"/>
      <c r="Y79" s="74"/>
      <c r="Z79" s="74"/>
      <c r="AA79" s="98"/>
      <c r="AB79" s="98"/>
      <c r="AC79" s="98"/>
      <c r="AD79" s="98"/>
      <c r="AE79" s="98"/>
      <c r="AF79" s="99"/>
    </row>
    <row r="80" spans="1:32" s="4" customFormat="1" ht="14.25" customHeight="1" thickBot="1">
      <c r="A80" s="89" t="s">
        <v>184</v>
      </c>
      <c r="B80" s="90"/>
      <c r="C80" s="90"/>
      <c r="D80" s="90"/>
      <c r="E80" s="90"/>
      <c r="F80" s="90"/>
      <c r="G80" s="90"/>
      <c r="H80" s="90"/>
      <c r="I80" s="90"/>
      <c r="J80" s="90"/>
      <c r="K80" s="290">
        <f>E56</f>
        <v>0</v>
      </c>
      <c r="L80" s="291"/>
      <c r="M80" s="455"/>
      <c r="N80" s="456"/>
      <c r="O80" s="456"/>
      <c r="P80" s="456"/>
      <c r="Q80" s="456"/>
      <c r="R80" s="456"/>
      <c r="S80" s="457"/>
      <c r="T80" s="293"/>
      <c r="U80" s="294"/>
      <c r="V80" s="294"/>
      <c r="W80" s="90"/>
      <c r="X80" s="72"/>
      <c r="Y80" s="72"/>
      <c r="Z80" s="72"/>
      <c r="AA80" s="90"/>
      <c r="AB80" s="90"/>
      <c r="AC80" s="90"/>
      <c r="AD80" s="90"/>
      <c r="AE80" s="90"/>
      <c r="AF80" s="91"/>
    </row>
    <row r="81" spans="1:33" s="4" customFormat="1" ht="14.25" customHeight="1" thickBot="1">
      <c r="A81" s="89" t="s">
        <v>162</v>
      </c>
      <c r="B81" s="90"/>
      <c r="C81" s="90"/>
      <c r="D81" s="90"/>
      <c r="E81" s="90"/>
      <c r="F81" s="90"/>
      <c r="G81" s="90"/>
      <c r="H81" s="90"/>
      <c r="I81" s="90"/>
      <c r="J81" s="90"/>
      <c r="K81" s="260">
        <f>E56</f>
        <v>0</v>
      </c>
      <c r="L81" s="261"/>
      <c r="M81" s="303" t="str">
        <f>IF(M76="","",IF(M80="","",M80-M76))</f>
        <v/>
      </c>
      <c r="N81" s="304"/>
      <c r="O81" s="304"/>
      <c r="P81" s="304"/>
      <c r="Q81" s="304"/>
      <c r="R81" s="304"/>
      <c r="S81" s="305"/>
      <c r="T81" s="306" t="str">
        <f>IF(M80="","",IF(AND(M76="",M80&lt;&gt;""),"確定",IF(M76&gt;M80,"減額",(IF(M76&lt;M80,"増額","確定")))))</f>
        <v/>
      </c>
      <c r="U81" s="307"/>
      <c r="V81" s="308"/>
      <c r="W81" s="100"/>
      <c r="X81" s="101"/>
      <c r="Y81" s="101"/>
      <c r="Z81" s="90"/>
      <c r="AA81" s="90"/>
      <c r="AB81" s="90"/>
      <c r="AC81" s="90"/>
      <c r="AD81" s="90"/>
      <c r="AE81" s="90"/>
      <c r="AF81" s="91"/>
    </row>
    <row r="82" spans="1:33" s="4" customFormat="1" ht="14.25" customHeight="1">
      <c r="A82" s="309" t="s">
        <v>182</v>
      </c>
      <c r="B82" s="310"/>
      <c r="C82" s="310"/>
      <c r="D82" s="310"/>
      <c r="E82" s="310"/>
      <c r="F82" s="310"/>
      <c r="G82" s="310"/>
      <c r="H82" s="310"/>
      <c r="I82" s="310"/>
      <c r="J82" s="310"/>
      <c r="K82" s="310"/>
      <c r="L82" s="310"/>
      <c r="M82" s="310"/>
      <c r="N82" s="310"/>
      <c r="O82" s="310"/>
      <c r="P82" s="310"/>
      <c r="Q82" s="310"/>
      <c r="R82" s="310"/>
      <c r="S82" s="310"/>
      <c r="T82" s="310"/>
      <c r="U82" s="310"/>
      <c r="V82" s="310"/>
      <c r="W82" s="311"/>
      <c r="X82" s="311"/>
      <c r="Y82" s="311"/>
      <c r="Z82" s="311"/>
      <c r="AA82" s="311"/>
      <c r="AB82" s="311"/>
      <c r="AC82" s="311"/>
      <c r="AD82" s="311"/>
      <c r="AE82" s="311"/>
      <c r="AF82" s="312"/>
    </row>
    <row r="83" spans="1:33" s="4" customFormat="1" ht="15" customHeight="1">
      <c r="A83" s="453"/>
      <c r="B83" s="458"/>
      <c r="C83" s="458"/>
      <c r="D83" s="458"/>
      <c r="E83" s="458"/>
      <c r="F83" s="458"/>
      <c r="G83" s="458"/>
      <c r="H83" s="458"/>
      <c r="I83" s="458"/>
      <c r="J83" s="458"/>
      <c r="K83" s="458"/>
      <c r="L83" s="458"/>
      <c r="M83" s="458"/>
      <c r="N83" s="458"/>
      <c r="O83" s="458"/>
      <c r="P83" s="458"/>
      <c r="Q83" s="458"/>
      <c r="R83" s="458"/>
      <c r="S83" s="458"/>
      <c r="T83" s="458"/>
      <c r="U83" s="458"/>
      <c r="V83" s="458"/>
      <c r="W83" s="458"/>
      <c r="X83" s="458"/>
      <c r="Y83" s="458"/>
      <c r="Z83" s="458"/>
      <c r="AA83" s="458"/>
      <c r="AB83" s="458"/>
      <c r="AC83" s="458"/>
      <c r="AD83" s="458"/>
      <c r="AE83" s="458"/>
      <c r="AF83" s="459"/>
    </row>
    <row r="84" spans="1:33" s="4" customFormat="1" ht="15" customHeight="1">
      <c r="A84" s="454"/>
      <c r="B84" s="460"/>
      <c r="C84" s="460"/>
      <c r="D84" s="460"/>
      <c r="E84" s="460"/>
      <c r="F84" s="460"/>
      <c r="G84" s="460"/>
      <c r="H84" s="460"/>
      <c r="I84" s="460"/>
      <c r="J84" s="460"/>
      <c r="K84" s="460"/>
      <c r="L84" s="460"/>
      <c r="M84" s="460"/>
      <c r="N84" s="460"/>
      <c r="O84" s="460"/>
      <c r="P84" s="460"/>
      <c r="Q84" s="460"/>
      <c r="R84" s="460"/>
      <c r="S84" s="460"/>
      <c r="T84" s="460"/>
      <c r="U84" s="460"/>
      <c r="V84" s="460"/>
      <c r="W84" s="460"/>
      <c r="X84" s="460"/>
      <c r="Y84" s="460"/>
      <c r="Z84" s="460"/>
      <c r="AA84" s="460"/>
      <c r="AB84" s="460"/>
      <c r="AC84" s="460"/>
      <c r="AD84" s="460"/>
      <c r="AE84" s="460"/>
      <c r="AF84" s="461"/>
    </row>
    <row r="85" spans="1:33" s="4" customFormat="1">
      <c r="A85" s="132"/>
      <c r="B85" s="132"/>
      <c r="C85" s="132"/>
      <c r="D85" s="132"/>
      <c r="E85" s="132"/>
      <c r="F85" s="132"/>
      <c r="G85" s="132"/>
      <c r="H85" s="132"/>
      <c r="I85" s="132"/>
      <c r="J85" s="132"/>
      <c r="K85" s="132"/>
      <c r="L85" s="132"/>
      <c r="M85" s="132"/>
      <c r="N85" s="132"/>
      <c r="O85" s="132"/>
      <c r="P85" s="132"/>
      <c r="Q85" s="132"/>
      <c r="R85" s="132"/>
      <c r="S85" s="132"/>
      <c r="T85" s="132"/>
      <c r="U85" s="132"/>
      <c r="V85" s="132"/>
      <c r="W85" s="132"/>
      <c r="X85" s="132"/>
      <c r="Y85" s="132"/>
      <c r="Z85" s="132"/>
      <c r="AA85" s="132"/>
      <c r="AB85" s="132"/>
      <c r="AC85" s="132"/>
      <c r="AD85" s="132"/>
      <c r="AE85" s="132"/>
      <c r="AF85" s="132"/>
    </row>
    <row r="86" spans="1:33" s="4" customFormat="1" ht="14.25" customHeight="1">
      <c r="A86" s="88" t="s">
        <v>163</v>
      </c>
      <c r="B86" s="102"/>
      <c r="C86" s="102"/>
      <c r="D86" s="102"/>
      <c r="E86" s="103"/>
      <c r="F86" s="103"/>
      <c r="G86" s="102"/>
      <c r="H86" s="102"/>
      <c r="I86" s="102"/>
      <c r="J86" s="102"/>
      <c r="K86" s="102"/>
      <c r="L86" s="102"/>
      <c r="M86" s="102"/>
      <c r="N86" s="103"/>
      <c r="O86" s="103"/>
      <c r="P86" s="103"/>
      <c r="Q86" s="102"/>
      <c r="R86" s="102"/>
      <c r="S86" s="102"/>
      <c r="T86" s="102"/>
      <c r="U86" s="102"/>
      <c r="V86" s="102"/>
      <c r="W86" s="102"/>
      <c r="X86" s="103"/>
      <c r="Y86" s="103"/>
      <c r="Z86" s="103"/>
      <c r="AA86" s="102"/>
      <c r="AB86" s="102"/>
      <c r="AC86" s="102"/>
      <c r="AD86" s="102"/>
      <c r="AE86" s="102"/>
      <c r="AF86" s="102"/>
    </row>
    <row r="87" spans="1:33" s="4" customFormat="1" ht="14.25" customHeight="1">
      <c r="A87" s="89" t="s">
        <v>42</v>
      </c>
      <c r="B87" s="90"/>
      <c r="C87" s="90"/>
      <c r="D87" s="233"/>
      <c r="E87" s="234"/>
      <c r="F87" s="234"/>
      <c r="G87" s="83" t="s">
        <v>4</v>
      </c>
      <c r="H87" s="84"/>
      <c r="I87" s="83" t="s">
        <v>21</v>
      </c>
      <c r="J87" s="84"/>
      <c r="K87" s="85" t="s">
        <v>6</v>
      </c>
      <c r="L87" s="90"/>
      <c r="M87" s="90"/>
      <c r="N87" s="72"/>
      <c r="O87" s="72"/>
      <c r="P87" s="72"/>
      <c r="Q87" s="90"/>
      <c r="R87" s="90"/>
      <c r="S87" s="90"/>
      <c r="T87" s="90"/>
      <c r="U87" s="90"/>
      <c r="V87" s="90"/>
      <c r="W87" s="90"/>
      <c r="X87" s="72"/>
      <c r="Y87" s="72"/>
      <c r="Z87" s="72"/>
      <c r="AA87" s="90"/>
      <c r="AB87" s="90"/>
      <c r="AC87" s="90"/>
      <c r="AD87" s="90"/>
      <c r="AE87" s="90"/>
      <c r="AF87" s="91"/>
    </row>
    <row r="88" spans="1:33" s="4" customFormat="1" ht="14.25" customHeight="1" thickBot="1">
      <c r="A88" s="411" t="s">
        <v>165</v>
      </c>
      <c r="B88" s="411"/>
      <c r="C88" s="411"/>
      <c r="D88" s="411"/>
      <c r="E88" s="411"/>
      <c r="F88" s="411"/>
      <c r="G88" s="411"/>
      <c r="H88" s="411"/>
      <c r="I88" s="411"/>
      <c r="J88" s="57"/>
      <c r="K88" s="411" t="s">
        <v>166</v>
      </c>
      <c r="L88" s="411"/>
      <c r="M88" s="412"/>
      <c r="N88" s="412"/>
      <c r="O88" s="412" t="s">
        <v>190</v>
      </c>
      <c r="P88" s="412"/>
      <c r="Q88" s="412"/>
      <c r="R88" s="412"/>
      <c r="S88" s="412"/>
      <c r="T88" s="233"/>
      <c r="U88" s="234"/>
      <c r="V88" s="234"/>
      <c r="W88" s="47" t="s">
        <v>4</v>
      </c>
      <c r="X88" s="143"/>
      <c r="Y88" s="47" t="s">
        <v>21</v>
      </c>
      <c r="Z88" s="143"/>
      <c r="AA88" s="47" t="s">
        <v>6</v>
      </c>
      <c r="AB88" s="90"/>
      <c r="AC88" s="90"/>
      <c r="AD88" s="90"/>
      <c r="AE88" s="90"/>
      <c r="AF88" s="91"/>
    </row>
    <row r="89" spans="1:33" s="4" customFormat="1" ht="14.25" customHeight="1" thickBot="1">
      <c r="A89" s="89" t="s">
        <v>184</v>
      </c>
      <c r="B89" s="90"/>
      <c r="C89" s="90"/>
      <c r="D89" s="90"/>
      <c r="E89" s="90"/>
      <c r="F89" s="90"/>
      <c r="G89" s="90"/>
      <c r="H89" s="90"/>
      <c r="I89" s="90"/>
      <c r="J89" s="90"/>
      <c r="K89" s="301">
        <f>E56</f>
        <v>0</v>
      </c>
      <c r="L89" s="302"/>
      <c r="M89" s="455"/>
      <c r="N89" s="456"/>
      <c r="O89" s="456"/>
      <c r="P89" s="456"/>
      <c r="Q89" s="456"/>
      <c r="R89" s="456"/>
      <c r="S89" s="457"/>
      <c r="T89" s="293"/>
      <c r="U89" s="294"/>
      <c r="V89" s="294"/>
      <c r="W89" s="90"/>
      <c r="X89" s="72"/>
      <c r="Y89" s="72"/>
      <c r="Z89" s="101"/>
      <c r="AA89" s="90"/>
      <c r="AB89" s="90"/>
      <c r="AC89" s="90"/>
      <c r="AD89" s="90"/>
      <c r="AE89" s="90"/>
      <c r="AF89" s="91"/>
    </row>
    <row r="90" spans="1:33" s="4" customFormat="1" ht="14.25" customHeight="1" thickBot="1">
      <c r="A90" s="89" t="s">
        <v>164</v>
      </c>
      <c r="B90" s="90"/>
      <c r="C90" s="90"/>
      <c r="D90" s="90"/>
      <c r="E90" s="90"/>
      <c r="F90" s="90"/>
      <c r="G90" s="90"/>
      <c r="H90" s="90"/>
      <c r="I90" s="90"/>
      <c r="J90" s="90"/>
      <c r="K90" s="260">
        <f>E56</f>
        <v>0</v>
      </c>
      <c r="L90" s="261"/>
      <c r="M90" s="303" t="str">
        <f>IF(M89="","",M89-M80)</f>
        <v/>
      </c>
      <c r="N90" s="304"/>
      <c r="O90" s="304"/>
      <c r="P90" s="304"/>
      <c r="Q90" s="304"/>
      <c r="R90" s="304"/>
      <c r="S90" s="305"/>
      <c r="T90" s="306" t="str">
        <f>IF(M89="","",IF(M80&gt;M89,"減額",(IF(M80&lt;M89,"増額",""))))</f>
        <v/>
      </c>
      <c r="U90" s="307"/>
      <c r="V90" s="308"/>
      <c r="W90" s="100"/>
      <c r="X90" s="101"/>
      <c r="Y90" s="101"/>
      <c r="Z90" s="90"/>
      <c r="AA90" s="90"/>
      <c r="AB90" s="90"/>
      <c r="AC90" s="90"/>
      <c r="AD90" s="90"/>
      <c r="AE90" s="90"/>
      <c r="AF90" s="91"/>
    </row>
    <row r="91" spans="1:33" s="4" customFormat="1" ht="14.25" customHeight="1">
      <c r="A91" s="324" t="s">
        <v>183</v>
      </c>
      <c r="B91" s="325"/>
      <c r="C91" s="325"/>
      <c r="D91" s="325"/>
      <c r="E91" s="325"/>
      <c r="F91" s="325"/>
      <c r="G91" s="325"/>
      <c r="H91" s="325"/>
      <c r="I91" s="325"/>
      <c r="J91" s="325"/>
      <c r="K91" s="325"/>
      <c r="L91" s="325"/>
      <c r="M91" s="325"/>
      <c r="N91" s="325"/>
      <c r="O91" s="325"/>
      <c r="P91" s="325"/>
      <c r="Q91" s="325"/>
      <c r="R91" s="325"/>
      <c r="S91" s="325"/>
      <c r="T91" s="325"/>
      <c r="U91" s="325"/>
      <c r="V91" s="325"/>
      <c r="W91" s="325"/>
      <c r="X91" s="325"/>
      <c r="Y91" s="325"/>
      <c r="Z91" s="325"/>
      <c r="AA91" s="325"/>
      <c r="AB91" s="325"/>
      <c r="AC91" s="325"/>
      <c r="AD91" s="325"/>
      <c r="AE91" s="325"/>
      <c r="AF91" s="326"/>
    </row>
    <row r="92" spans="1:33" ht="15" customHeight="1">
      <c r="A92" s="453"/>
      <c r="B92" s="449"/>
      <c r="C92" s="449"/>
      <c r="D92" s="449"/>
      <c r="E92" s="449"/>
      <c r="F92" s="449"/>
      <c r="G92" s="449"/>
      <c r="H92" s="449"/>
      <c r="I92" s="449"/>
      <c r="J92" s="449"/>
      <c r="K92" s="449"/>
      <c r="L92" s="449"/>
      <c r="M92" s="449"/>
      <c r="N92" s="449"/>
      <c r="O92" s="449"/>
      <c r="P92" s="449"/>
      <c r="Q92" s="449"/>
      <c r="R92" s="449"/>
      <c r="S92" s="449"/>
      <c r="T92" s="449"/>
      <c r="U92" s="449"/>
      <c r="V92" s="449"/>
      <c r="W92" s="449"/>
      <c r="X92" s="449"/>
      <c r="Y92" s="449"/>
      <c r="Z92" s="449"/>
      <c r="AA92" s="449"/>
      <c r="AB92" s="449"/>
      <c r="AC92" s="449"/>
      <c r="AD92" s="449"/>
      <c r="AE92" s="449"/>
      <c r="AF92" s="450"/>
    </row>
    <row r="93" spans="1:33" ht="15" customHeight="1">
      <c r="A93" s="454"/>
      <c r="B93" s="451"/>
      <c r="C93" s="451"/>
      <c r="D93" s="451"/>
      <c r="E93" s="451"/>
      <c r="F93" s="451"/>
      <c r="G93" s="451"/>
      <c r="H93" s="451"/>
      <c r="I93" s="451"/>
      <c r="J93" s="451"/>
      <c r="K93" s="451"/>
      <c r="L93" s="451"/>
      <c r="M93" s="451"/>
      <c r="N93" s="451"/>
      <c r="O93" s="451"/>
      <c r="P93" s="451"/>
      <c r="Q93" s="451"/>
      <c r="R93" s="451"/>
      <c r="S93" s="451"/>
      <c r="T93" s="451"/>
      <c r="U93" s="451"/>
      <c r="V93" s="451"/>
      <c r="W93" s="451"/>
      <c r="X93" s="451"/>
      <c r="Y93" s="451"/>
      <c r="Z93" s="451"/>
      <c r="AA93" s="451"/>
      <c r="AB93" s="451"/>
      <c r="AC93" s="451"/>
      <c r="AD93" s="451"/>
      <c r="AE93" s="451"/>
      <c r="AF93" s="452"/>
    </row>
    <row r="94" spans="1:33" s="36" customFormat="1" ht="15.75" customHeight="1">
      <c r="A94" s="35"/>
      <c r="M94" s="37"/>
      <c r="N94" s="37"/>
      <c r="O94" s="37"/>
      <c r="P94" s="37"/>
      <c r="Q94" s="37"/>
      <c r="R94" s="37"/>
      <c r="S94" s="37"/>
      <c r="U94" s="38"/>
      <c r="AA94" s="39"/>
      <c r="AB94" s="39"/>
      <c r="AC94" s="39"/>
      <c r="AD94" s="39"/>
      <c r="AE94" s="39"/>
      <c r="AF94" s="39"/>
    </row>
    <row r="95" spans="1:33" s="87" customFormat="1" ht="23.25" customHeight="1" thickBot="1">
      <c r="A95" s="115" t="s">
        <v>246</v>
      </c>
      <c r="B95" s="116"/>
      <c r="C95" s="116"/>
      <c r="D95" s="116"/>
      <c r="E95" s="116"/>
      <c r="F95" s="116"/>
      <c r="G95" s="116"/>
      <c r="H95" s="116"/>
      <c r="I95" s="116"/>
      <c r="J95" s="116"/>
      <c r="K95" s="116"/>
      <c r="L95" s="116"/>
      <c r="M95" s="116"/>
      <c r="N95" s="116"/>
      <c r="O95" s="116"/>
      <c r="P95" s="116"/>
      <c r="Q95" s="116"/>
      <c r="R95" s="116"/>
      <c r="S95" s="116"/>
      <c r="T95" s="116"/>
      <c r="U95" s="116"/>
      <c r="V95" s="116"/>
      <c r="W95" s="116"/>
      <c r="X95" s="116"/>
      <c r="Y95" s="116"/>
      <c r="Z95" s="116"/>
      <c r="AA95" s="116"/>
      <c r="AB95" s="116"/>
      <c r="AC95" s="116"/>
      <c r="AD95" s="116"/>
      <c r="AE95" s="116"/>
      <c r="AF95" s="117"/>
    </row>
    <row r="96" spans="1:33" s="4" customFormat="1" ht="14.25" customHeight="1" thickBot="1">
      <c r="A96" s="336" t="s">
        <v>59</v>
      </c>
      <c r="B96" s="337"/>
      <c r="C96" s="337"/>
      <c r="D96" s="337"/>
      <c r="E96" s="337"/>
      <c r="F96" s="337"/>
      <c r="G96" s="337"/>
      <c r="H96" s="337"/>
      <c r="I96" s="337"/>
      <c r="J96" s="90" t="s">
        <v>55</v>
      </c>
      <c r="K96" s="260">
        <f>E56</f>
        <v>0</v>
      </c>
      <c r="L96" s="261"/>
      <c r="M96" s="333">
        <f>IF(M89&lt;&gt;"",M89,IF(M80&lt;&gt;"",M80,M76))</f>
        <v>0</v>
      </c>
      <c r="N96" s="334"/>
      <c r="O96" s="334"/>
      <c r="P96" s="334"/>
      <c r="Q96" s="334"/>
      <c r="R96" s="334"/>
      <c r="S96" s="335"/>
      <c r="T96" s="31" t="str">
        <f>IF(M89&lt;&gt;"","３－③授業料確定後の金額変更",IF(M80&lt;&gt;"","３－②授業料確定申請","３－①授業料概算申請"))</f>
        <v>３－①授業料概算申請</v>
      </c>
      <c r="U96" s="31"/>
      <c r="V96" s="104"/>
      <c r="W96" s="104"/>
      <c r="X96" s="104"/>
      <c r="Y96" s="104"/>
      <c r="Z96" s="31"/>
      <c r="AA96" s="31"/>
      <c r="AB96" s="31"/>
      <c r="AC96" s="31"/>
      <c r="AD96" s="31"/>
      <c r="AE96" s="31"/>
      <c r="AF96" s="118"/>
      <c r="AG96" s="135"/>
    </row>
    <row r="97" spans="1:33" s="4" customFormat="1" ht="14.25" customHeight="1">
      <c r="A97" s="250" t="s">
        <v>218</v>
      </c>
      <c r="B97" s="251"/>
      <c r="C97" s="251"/>
      <c r="D97" s="251"/>
      <c r="E97" s="251"/>
      <c r="F97" s="251"/>
      <c r="G97" s="251"/>
      <c r="H97" s="251"/>
      <c r="I97" s="251"/>
      <c r="J97" s="90" t="s">
        <v>56</v>
      </c>
      <c r="K97" s="260">
        <f>E56</f>
        <v>0</v>
      </c>
      <c r="L97" s="261"/>
      <c r="M97" s="313" t="e">
        <f>ROUND(M96/O52*O53,2)</f>
        <v>#VALUE!</v>
      </c>
      <c r="N97" s="314"/>
      <c r="O97" s="314"/>
      <c r="P97" s="314"/>
      <c r="Q97" s="314"/>
      <c r="R97" s="314"/>
      <c r="S97" s="315"/>
      <c r="T97" s="31" t="str">
        <f>"=Ａ/"&amp;O52&amp;"か月（総月数）*"&amp;O53&amp;"か月（2024年度月数）"</f>
        <v>=Ａ/か月（総月数）*か月（2024年度月数）</v>
      </c>
      <c r="U97" s="31"/>
      <c r="V97" s="104"/>
      <c r="W97" s="104"/>
      <c r="X97" s="104"/>
      <c r="Y97" s="104"/>
      <c r="Z97" s="31"/>
      <c r="AA97" s="31"/>
      <c r="AB97" s="31"/>
      <c r="AC97" s="31"/>
      <c r="AD97" s="31"/>
      <c r="AE97" s="31"/>
      <c r="AF97" s="118"/>
      <c r="AG97" s="135"/>
    </row>
    <row r="98" spans="1:33" s="4" customFormat="1" ht="14.25" customHeight="1">
      <c r="A98" s="250" t="s">
        <v>247</v>
      </c>
      <c r="B98" s="251"/>
      <c r="C98" s="251"/>
      <c r="D98" s="251"/>
      <c r="E98" s="251"/>
      <c r="F98" s="251"/>
      <c r="G98" s="251"/>
      <c r="H98" s="251"/>
      <c r="I98" s="251"/>
      <c r="J98" s="90" t="s">
        <v>57</v>
      </c>
      <c r="K98" s="260">
        <f>E56</f>
        <v>0</v>
      </c>
      <c r="L98" s="261"/>
      <c r="M98" s="313" t="e">
        <f>ROUND(M96/O52*O54,2)</f>
        <v>#VALUE!</v>
      </c>
      <c r="N98" s="314"/>
      <c r="O98" s="314"/>
      <c r="P98" s="314"/>
      <c r="Q98" s="314"/>
      <c r="R98" s="314"/>
      <c r="S98" s="315"/>
      <c r="T98" s="31" t="e">
        <f>"=Ａ/"&amp;O52&amp;"か月*"&amp;O54&amp;"か月（2025年度月数）※2025年度支給分"</f>
        <v>#VALUE!</v>
      </c>
      <c r="U98" s="104"/>
      <c r="V98" s="104"/>
      <c r="W98" s="104"/>
      <c r="X98" s="104"/>
      <c r="Y98" s="104"/>
      <c r="Z98" s="105"/>
      <c r="AA98" s="106"/>
      <c r="AB98" s="106"/>
      <c r="AC98" s="106"/>
      <c r="AD98" s="106"/>
      <c r="AE98" s="106"/>
      <c r="AF98" s="119"/>
      <c r="AG98" s="135"/>
    </row>
    <row r="99" spans="1:33" s="4" customFormat="1" ht="14.25" customHeight="1">
      <c r="A99" s="250" t="s">
        <v>248</v>
      </c>
      <c r="B99" s="251"/>
      <c r="C99" s="251"/>
      <c r="D99" s="251"/>
      <c r="E99" s="251"/>
      <c r="F99" s="251"/>
      <c r="G99" s="251"/>
      <c r="H99" s="251"/>
      <c r="I99" s="251"/>
      <c r="J99" s="251"/>
      <c r="K99" s="90"/>
      <c r="L99" s="90"/>
      <c r="M99" s="316" t="e">
        <f>ROUNDDOWN(M97*S56,0)</f>
        <v>#VALUE!</v>
      </c>
      <c r="N99" s="317"/>
      <c r="O99" s="317"/>
      <c r="P99" s="317"/>
      <c r="Q99" s="317"/>
      <c r="R99" s="317"/>
      <c r="S99" s="318"/>
      <c r="T99" s="107" t="s">
        <v>17</v>
      </c>
      <c r="U99" s="31" t="e">
        <f>"=B*"&amp;S56&amp;"円（2024年度円換算率）"</f>
        <v>#N/A</v>
      </c>
      <c r="V99" s="107"/>
      <c r="W99" s="107"/>
      <c r="X99" s="108"/>
      <c r="Y99" s="108"/>
      <c r="Z99" s="108"/>
      <c r="AA99" s="106"/>
      <c r="AB99" s="106"/>
      <c r="AC99" s="106"/>
      <c r="AD99" s="106"/>
      <c r="AE99" s="106"/>
      <c r="AF99" s="119"/>
    </row>
    <row r="100" spans="1:33" s="4" customFormat="1" ht="14.25" customHeight="1" thickBot="1">
      <c r="A100" s="338" t="s">
        <v>249</v>
      </c>
      <c r="B100" s="339"/>
      <c r="C100" s="339"/>
      <c r="D100" s="339"/>
      <c r="E100" s="339"/>
      <c r="F100" s="339"/>
      <c r="G100" s="339"/>
      <c r="H100" s="339"/>
      <c r="I100" s="339"/>
      <c r="J100" s="339"/>
      <c r="K100" s="90"/>
      <c r="L100" s="90"/>
      <c r="M100" s="343" t="e">
        <f>ROUNDDOWN(M98*AC56,0)</f>
        <v>#VALUE!</v>
      </c>
      <c r="N100" s="344"/>
      <c r="O100" s="344"/>
      <c r="P100" s="344"/>
      <c r="Q100" s="344"/>
      <c r="R100" s="344"/>
      <c r="S100" s="345"/>
      <c r="T100" s="107" t="s">
        <v>17</v>
      </c>
      <c r="U100" s="31" t="str">
        <f>"=C*"&amp;AC56&amp;"円（2025年度円換算率）※2025年度支給分"</f>
        <v>=C*円（2025年度円換算率）※2025年度支給分</v>
      </c>
      <c r="V100" s="107"/>
      <c r="W100" s="107"/>
      <c r="X100" s="108"/>
      <c r="Y100" s="108"/>
      <c r="Z100" s="108"/>
      <c r="AA100" s="136"/>
      <c r="AB100" s="136"/>
      <c r="AC100" s="136"/>
      <c r="AD100" s="136"/>
      <c r="AE100" s="136"/>
      <c r="AF100" s="137"/>
    </row>
    <row r="101" spans="1:33" s="4" customFormat="1" ht="27" customHeight="1" thickTop="1" thickBot="1">
      <c r="A101" s="340" t="s">
        <v>250</v>
      </c>
      <c r="B101" s="341"/>
      <c r="C101" s="341"/>
      <c r="D101" s="341"/>
      <c r="E101" s="341"/>
      <c r="F101" s="341"/>
      <c r="G101" s="341"/>
      <c r="H101" s="341"/>
      <c r="I101" s="341"/>
      <c r="J101" s="341"/>
      <c r="K101" s="341"/>
      <c r="L101" s="342"/>
      <c r="M101" s="319" t="e">
        <f ca="1">IF(AB30=0,IF(AB35=M99,M99,IF(M99-AB35&lt;=AB38,M99,AB37)),IF(AB35=M99,M99,IF(M99-AB35&lt;=AB38,M99,AB37-AB30)))</f>
        <v>#VALUE!</v>
      </c>
      <c r="N101" s="320"/>
      <c r="O101" s="320"/>
      <c r="P101" s="320"/>
      <c r="Q101" s="320"/>
      <c r="R101" s="320"/>
      <c r="S101" s="321"/>
      <c r="T101" s="112" t="s">
        <v>17</v>
      </c>
      <c r="U101" s="30"/>
      <c r="V101" s="30"/>
      <c r="W101" s="322" t="e">
        <f ca="1">IF(AB30+M99&lt;=3000000,"","年度支給上限額調整済")</f>
        <v>#VALUE!</v>
      </c>
      <c r="X101" s="322"/>
      <c r="Y101" s="322"/>
      <c r="Z101" s="322"/>
      <c r="AA101" s="322"/>
      <c r="AB101" s="322"/>
      <c r="AC101" s="322"/>
      <c r="AD101" s="322"/>
      <c r="AE101" s="322"/>
      <c r="AF101" s="323"/>
    </row>
    <row r="102" spans="1:33" s="36" customFormat="1" ht="14.25" customHeight="1" thickTop="1">
      <c r="A102" s="379" t="s">
        <v>251</v>
      </c>
      <c r="B102" s="380"/>
      <c r="C102" s="380"/>
      <c r="D102" s="380"/>
      <c r="E102" s="380"/>
      <c r="F102" s="380"/>
      <c r="G102" s="380"/>
      <c r="H102" s="380"/>
      <c r="I102" s="380"/>
      <c r="J102" s="380"/>
      <c r="K102" s="380"/>
      <c r="L102" s="381"/>
      <c r="M102" s="359" t="e">
        <f ca="1">AB30+M101</f>
        <v>#VALUE!</v>
      </c>
      <c r="N102" s="360"/>
      <c r="O102" s="360"/>
      <c r="P102" s="360"/>
      <c r="Q102" s="360"/>
      <c r="R102" s="360"/>
      <c r="S102" s="361"/>
      <c r="T102" s="32" t="s">
        <v>17</v>
      </c>
      <c r="U102" s="31"/>
      <c r="V102" s="32"/>
      <c r="W102" s="32"/>
      <c r="X102" s="32"/>
      <c r="Y102" s="32"/>
      <c r="Z102" s="32"/>
      <c r="AA102" s="33"/>
      <c r="AB102" s="33"/>
      <c r="AC102" s="33"/>
      <c r="AD102" s="33"/>
      <c r="AE102" s="33"/>
      <c r="AF102" s="120"/>
    </row>
    <row r="103" spans="1:33" s="36" customFormat="1" ht="19.899999999999999" customHeight="1">
      <c r="A103" s="362" t="s">
        <v>151</v>
      </c>
      <c r="B103" s="363"/>
      <c r="C103" s="449"/>
      <c r="D103" s="449"/>
      <c r="E103" s="449"/>
      <c r="F103" s="449"/>
      <c r="G103" s="449"/>
      <c r="H103" s="449"/>
      <c r="I103" s="449"/>
      <c r="J103" s="449"/>
      <c r="K103" s="449"/>
      <c r="L103" s="449"/>
      <c r="M103" s="449"/>
      <c r="N103" s="449"/>
      <c r="O103" s="449"/>
      <c r="P103" s="449"/>
      <c r="Q103" s="449"/>
      <c r="R103" s="449"/>
      <c r="S103" s="449"/>
      <c r="T103" s="449"/>
      <c r="U103" s="449"/>
      <c r="V103" s="449"/>
      <c r="W103" s="449"/>
      <c r="X103" s="449"/>
      <c r="Y103" s="449"/>
      <c r="Z103" s="449"/>
      <c r="AA103" s="449"/>
      <c r="AB103" s="449"/>
      <c r="AC103" s="449"/>
      <c r="AD103" s="449"/>
      <c r="AE103" s="449"/>
      <c r="AF103" s="450"/>
    </row>
    <row r="104" spans="1:33" s="36" customFormat="1" ht="19.5" customHeight="1">
      <c r="A104" s="364"/>
      <c r="B104" s="365"/>
      <c r="C104" s="451"/>
      <c r="D104" s="451"/>
      <c r="E104" s="451"/>
      <c r="F104" s="451"/>
      <c r="G104" s="451"/>
      <c r="H104" s="451"/>
      <c r="I104" s="451"/>
      <c r="J104" s="451"/>
      <c r="K104" s="451"/>
      <c r="L104" s="451"/>
      <c r="M104" s="451"/>
      <c r="N104" s="451"/>
      <c r="O104" s="451"/>
      <c r="P104" s="451"/>
      <c r="Q104" s="451"/>
      <c r="R104" s="451"/>
      <c r="S104" s="451"/>
      <c r="T104" s="451"/>
      <c r="U104" s="451"/>
      <c r="V104" s="451"/>
      <c r="W104" s="451"/>
      <c r="X104" s="451"/>
      <c r="Y104" s="451"/>
      <c r="Z104" s="451"/>
      <c r="AA104" s="451"/>
      <c r="AB104" s="451"/>
      <c r="AC104" s="451"/>
      <c r="AD104" s="451"/>
      <c r="AE104" s="451"/>
      <c r="AF104" s="452"/>
    </row>
    <row r="105" spans="1:33" s="36" customFormat="1" ht="15.75" customHeight="1">
      <c r="A105" s="35"/>
      <c r="M105" s="37"/>
      <c r="N105" s="37"/>
      <c r="O105" s="37"/>
      <c r="P105" s="37"/>
      <c r="Q105" s="37"/>
      <c r="R105" s="37"/>
      <c r="S105" s="37"/>
      <c r="U105" s="38"/>
      <c r="AA105" s="39"/>
      <c r="AB105" s="39"/>
      <c r="AC105" s="39"/>
      <c r="AD105" s="39"/>
      <c r="AE105" s="39"/>
      <c r="AF105" s="39"/>
    </row>
    <row r="106" spans="1:33" s="87" customFormat="1" ht="23.25" customHeight="1">
      <c r="A106" s="34" t="s">
        <v>175</v>
      </c>
      <c r="B106" s="34"/>
      <c r="C106" s="34"/>
      <c r="D106" s="34"/>
      <c r="E106" s="34"/>
      <c r="F106" s="34"/>
      <c r="G106" s="34"/>
      <c r="H106" s="34"/>
      <c r="I106" s="34"/>
      <c r="J106" s="34"/>
      <c r="K106" s="34"/>
      <c r="L106" s="34"/>
      <c r="M106" s="34"/>
      <c r="N106" s="34"/>
      <c r="O106" s="34"/>
      <c r="P106" s="34"/>
      <c r="Q106" s="34"/>
      <c r="R106" s="34"/>
      <c r="S106" s="34"/>
      <c r="T106" s="34"/>
      <c r="U106" s="34"/>
      <c r="V106" s="34"/>
      <c r="W106" s="34"/>
      <c r="X106" s="34"/>
      <c r="Y106" s="34"/>
      <c r="Z106" s="34"/>
      <c r="AA106" s="34"/>
      <c r="AB106" s="34"/>
      <c r="AC106" s="34"/>
      <c r="AD106" s="34"/>
      <c r="AE106" s="34"/>
      <c r="AF106" s="34"/>
    </row>
    <row r="107" spans="1:33" s="54" customFormat="1" ht="31.15" customHeight="1">
      <c r="A107" s="366" t="s">
        <v>187</v>
      </c>
      <c r="B107" s="366"/>
      <c r="C107" s="366"/>
      <c r="D107" s="366"/>
      <c r="E107" s="366"/>
      <c r="F107" s="367" t="s">
        <v>172</v>
      </c>
      <c r="G107" s="368"/>
      <c r="H107" s="368"/>
      <c r="I107" s="369"/>
      <c r="J107" s="370" t="s">
        <v>33</v>
      </c>
      <c r="K107" s="371"/>
      <c r="L107" s="372" t="s">
        <v>61</v>
      </c>
      <c r="M107" s="373"/>
      <c r="N107" s="373"/>
      <c r="O107" s="373"/>
      <c r="P107" s="374"/>
      <c r="Q107" s="367" t="s">
        <v>60</v>
      </c>
      <c r="R107" s="368"/>
      <c r="S107" s="368"/>
      <c r="T107" s="369"/>
      <c r="U107" s="375" t="s">
        <v>186</v>
      </c>
      <c r="V107" s="375"/>
      <c r="W107" s="375"/>
      <c r="X107" s="375"/>
      <c r="Y107" s="375"/>
      <c r="Z107" s="375"/>
      <c r="AA107" s="376" t="s">
        <v>274</v>
      </c>
      <c r="AB107" s="377"/>
      <c r="AC107" s="377"/>
      <c r="AD107" s="377"/>
      <c r="AE107" s="377"/>
      <c r="AF107" s="378"/>
    </row>
    <row r="108" spans="1:33" s="54" customFormat="1" ht="14.1" customHeight="1">
      <c r="A108" s="442"/>
      <c r="B108" s="442"/>
      <c r="C108" s="442"/>
      <c r="D108" s="442"/>
      <c r="E108" s="442"/>
      <c r="F108" s="443"/>
      <c r="G108" s="444"/>
      <c r="H108" s="444"/>
      <c r="I108" s="445"/>
      <c r="J108" s="350">
        <f>$E$56</f>
        <v>0</v>
      </c>
      <c r="K108" s="351"/>
      <c r="L108" s="446"/>
      <c r="M108" s="447"/>
      <c r="N108" s="447"/>
      <c r="O108" s="447"/>
      <c r="P108" s="448"/>
      <c r="Q108" s="355">
        <f>M96-L108</f>
        <v>0</v>
      </c>
      <c r="R108" s="356"/>
      <c r="S108" s="356"/>
      <c r="T108" s="357"/>
      <c r="U108" s="441"/>
      <c r="V108" s="441"/>
      <c r="W108" s="441"/>
      <c r="X108" s="441"/>
      <c r="Y108" s="441"/>
      <c r="Z108" s="441"/>
      <c r="AA108" s="441"/>
      <c r="AB108" s="441"/>
      <c r="AC108" s="441"/>
      <c r="AD108" s="441"/>
      <c r="AE108" s="441"/>
      <c r="AF108" s="441"/>
    </row>
    <row r="109" spans="1:33" s="54" customFormat="1" ht="14.1" customHeight="1">
      <c r="A109" s="442"/>
      <c r="B109" s="442"/>
      <c r="C109" s="442"/>
      <c r="D109" s="442"/>
      <c r="E109" s="442"/>
      <c r="F109" s="443"/>
      <c r="G109" s="444"/>
      <c r="H109" s="444"/>
      <c r="I109" s="445"/>
      <c r="J109" s="350">
        <f>$E$56</f>
        <v>0</v>
      </c>
      <c r="K109" s="351"/>
      <c r="L109" s="446"/>
      <c r="M109" s="447"/>
      <c r="N109" s="447"/>
      <c r="O109" s="447"/>
      <c r="P109" s="448"/>
      <c r="Q109" s="355">
        <f>IF(L109&gt;0,Q108-L109,0)</f>
        <v>0</v>
      </c>
      <c r="R109" s="356"/>
      <c r="S109" s="356"/>
      <c r="T109" s="357"/>
      <c r="U109" s="441"/>
      <c r="V109" s="441"/>
      <c r="W109" s="441"/>
      <c r="X109" s="441"/>
      <c r="Y109" s="441"/>
      <c r="Z109" s="441"/>
      <c r="AA109" s="441"/>
      <c r="AB109" s="441"/>
      <c r="AC109" s="441"/>
      <c r="AD109" s="441"/>
      <c r="AE109" s="441"/>
      <c r="AF109" s="441"/>
    </row>
    <row r="110" spans="1:33" s="54" customFormat="1" ht="14.1" customHeight="1">
      <c r="A110" s="442"/>
      <c r="B110" s="442"/>
      <c r="C110" s="442"/>
      <c r="D110" s="442"/>
      <c r="E110" s="442"/>
      <c r="F110" s="443"/>
      <c r="G110" s="444"/>
      <c r="H110" s="444"/>
      <c r="I110" s="445"/>
      <c r="J110" s="350">
        <f t="shared" ref="J110:J112" si="3">$E$56</f>
        <v>0</v>
      </c>
      <c r="K110" s="351"/>
      <c r="L110" s="446"/>
      <c r="M110" s="447"/>
      <c r="N110" s="447"/>
      <c r="O110" s="447"/>
      <c r="P110" s="448"/>
      <c r="Q110" s="355">
        <f>IF(L110&gt;0,Q109-L110,0)</f>
        <v>0</v>
      </c>
      <c r="R110" s="356"/>
      <c r="S110" s="356"/>
      <c r="T110" s="357"/>
      <c r="U110" s="441"/>
      <c r="V110" s="441"/>
      <c r="W110" s="441"/>
      <c r="X110" s="441"/>
      <c r="Y110" s="441"/>
      <c r="Z110" s="441"/>
      <c r="AA110" s="441"/>
      <c r="AB110" s="441"/>
      <c r="AC110" s="441"/>
      <c r="AD110" s="441"/>
      <c r="AE110" s="441"/>
      <c r="AF110" s="441"/>
    </row>
    <row r="111" spans="1:33" s="54" customFormat="1" ht="14.1" customHeight="1">
      <c r="A111" s="442"/>
      <c r="B111" s="442"/>
      <c r="C111" s="442"/>
      <c r="D111" s="442"/>
      <c r="E111" s="442"/>
      <c r="F111" s="443"/>
      <c r="G111" s="444"/>
      <c r="H111" s="444"/>
      <c r="I111" s="445"/>
      <c r="J111" s="350">
        <f t="shared" si="3"/>
        <v>0</v>
      </c>
      <c r="K111" s="351"/>
      <c r="L111" s="446"/>
      <c r="M111" s="447"/>
      <c r="N111" s="447"/>
      <c r="O111" s="447"/>
      <c r="P111" s="448"/>
      <c r="Q111" s="355">
        <f>IF(L111&gt;0,Q110-L111,0)</f>
        <v>0</v>
      </c>
      <c r="R111" s="356"/>
      <c r="S111" s="356"/>
      <c r="T111" s="357"/>
      <c r="U111" s="441"/>
      <c r="V111" s="441"/>
      <c r="W111" s="441"/>
      <c r="X111" s="441"/>
      <c r="Y111" s="441"/>
      <c r="Z111" s="441"/>
      <c r="AA111" s="441"/>
      <c r="AB111" s="441"/>
      <c r="AC111" s="441"/>
      <c r="AD111" s="441"/>
      <c r="AE111" s="441"/>
      <c r="AF111" s="441"/>
    </row>
    <row r="112" spans="1:33" s="54" customFormat="1" ht="14.1" customHeight="1">
      <c r="A112" s="442"/>
      <c r="B112" s="442"/>
      <c r="C112" s="442"/>
      <c r="D112" s="442"/>
      <c r="E112" s="442"/>
      <c r="F112" s="443"/>
      <c r="G112" s="444"/>
      <c r="H112" s="444"/>
      <c r="I112" s="445"/>
      <c r="J112" s="350">
        <f t="shared" si="3"/>
        <v>0</v>
      </c>
      <c r="K112" s="351"/>
      <c r="L112" s="446"/>
      <c r="M112" s="447"/>
      <c r="N112" s="447"/>
      <c r="O112" s="447"/>
      <c r="P112" s="448"/>
      <c r="Q112" s="355">
        <f>IF(L112&gt;0,Q111-L112,0)</f>
        <v>0</v>
      </c>
      <c r="R112" s="356"/>
      <c r="S112" s="356"/>
      <c r="T112" s="357"/>
      <c r="U112" s="441"/>
      <c r="V112" s="441"/>
      <c r="W112" s="441"/>
      <c r="X112" s="441"/>
      <c r="Y112" s="441"/>
      <c r="Z112" s="441"/>
      <c r="AA112" s="441"/>
      <c r="AB112" s="441"/>
      <c r="AC112" s="441"/>
      <c r="AD112" s="441"/>
      <c r="AE112" s="441"/>
      <c r="AF112" s="441"/>
    </row>
    <row r="113" spans="1:32" s="54" customFormat="1" ht="30" customHeight="1">
      <c r="A113" s="408" t="s">
        <v>252</v>
      </c>
      <c r="B113" s="409"/>
      <c r="C113" s="409"/>
      <c r="D113" s="409"/>
      <c r="E113" s="409"/>
      <c r="F113" s="409"/>
      <c r="G113" s="409"/>
      <c r="H113" s="409"/>
      <c r="I113" s="409"/>
      <c r="J113" s="409"/>
      <c r="K113" s="409"/>
      <c r="L113" s="409"/>
      <c r="M113" s="409"/>
      <c r="N113" s="409"/>
      <c r="O113" s="409"/>
      <c r="P113" s="409"/>
      <c r="Q113" s="409"/>
      <c r="R113" s="409"/>
      <c r="S113" s="409"/>
      <c r="T113" s="409"/>
      <c r="U113" s="409"/>
      <c r="V113" s="409"/>
      <c r="W113" s="409"/>
      <c r="X113" s="409"/>
      <c r="Y113" s="409"/>
      <c r="Z113" s="409"/>
      <c r="AA113" s="409"/>
      <c r="AB113" s="409"/>
      <c r="AC113" s="409"/>
      <c r="AD113" s="409"/>
      <c r="AE113" s="409"/>
      <c r="AF113" s="410"/>
    </row>
    <row r="114" spans="1:32" s="54" customFormat="1">
      <c r="A114" s="53"/>
      <c r="B114" s="53"/>
      <c r="C114" s="53"/>
      <c r="D114" s="53"/>
      <c r="E114" s="53"/>
      <c r="F114" s="53"/>
      <c r="G114" s="53"/>
      <c r="H114" s="53"/>
      <c r="I114" s="53"/>
      <c r="J114" s="53"/>
      <c r="K114" s="53"/>
      <c r="L114" s="53"/>
      <c r="M114" s="53"/>
      <c r="N114" s="53"/>
      <c r="O114" s="53"/>
      <c r="P114" s="53"/>
      <c r="Q114" s="53"/>
      <c r="R114" s="53"/>
      <c r="S114" s="53"/>
      <c r="T114" s="53"/>
      <c r="U114" s="53"/>
      <c r="V114" s="53"/>
      <c r="W114" s="53"/>
      <c r="X114" s="53"/>
      <c r="Y114" s="53"/>
      <c r="Z114" s="53"/>
      <c r="AA114" s="53"/>
    </row>
    <row r="115" spans="1:32" s="54" customFormat="1">
      <c r="A115" s="53"/>
      <c r="B115" s="53"/>
      <c r="C115" s="53"/>
      <c r="D115" s="53"/>
      <c r="E115" s="53"/>
      <c r="F115" s="53"/>
      <c r="G115" s="53"/>
      <c r="H115" s="53"/>
      <c r="I115" s="53"/>
      <c r="J115" s="53"/>
      <c r="K115" s="53"/>
      <c r="L115" s="53"/>
      <c r="M115" s="53"/>
      <c r="N115" s="53"/>
      <c r="O115" s="53"/>
      <c r="P115" s="53"/>
      <c r="Q115" s="53"/>
      <c r="R115" s="53"/>
      <c r="S115" s="53"/>
      <c r="T115" s="53"/>
      <c r="U115" s="53"/>
      <c r="V115" s="53"/>
      <c r="W115" s="53"/>
      <c r="X115" s="53"/>
      <c r="Y115" s="53"/>
      <c r="Z115" s="53"/>
      <c r="AA115" s="53"/>
    </row>
  </sheetData>
  <sheetProtection password="ACC9" sheet="1" formatCells="0" formatColumns="0" formatRows="0" insertColumns="0" insertRows="0" deleteColumns="0" deleteRows="0"/>
  <mergeCells count="293">
    <mergeCell ref="G61:H61"/>
    <mergeCell ref="P61:Q61"/>
    <mergeCell ref="S61:W61"/>
    <mergeCell ref="M62:N62"/>
    <mergeCell ref="U28:Z28"/>
    <mergeCell ref="A31:C34"/>
    <mergeCell ref="P62:Q62"/>
    <mergeCell ref="S62:W62"/>
    <mergeCell ref="S51:AF52"/>
    <mergeCell ref="E58:AF58"/>
    <mergeCell ref="A59:F59"/>
    <mergeCell ref="G59:I59"/>
    <mergeCell ref="J59:L59"/>
    <mergeCell ref="M59:O59"/>
    <mergeCell ref="P59:R59"/>
    <mergeCell ref="S59:W59"/>
    <mergeCell ref="B60:F60"/>
    <mergeCell ref="G60:H60"/>
    <mergeCell ref="I60:I62"/>
    <mergeCell ref="J60:K60"/>
    <mergeCell ref="L60:L62"/>
    <mergeCell ref="M60:N60"/>
    <mergeCell ref="O60:O62"/>
    <mergeCell ref="P60:Q60"/>
    <mergeCell ref="R60:R62"/>
    <mergeCell ref="S60:W60"/>
    <mergeCell ref="B61:F61"/>
    <mergeCell ref="A23:C28"/>
    <mergeCell ref="E23:F23"/>
    <mergeCell ref="G23:I23"/>
    <mergeCell ref="M23:O23"/>
    <mergeCell ref="P23:T23"/>
    <mergeCell ref="U23:Z23"/>
    <mergeCell ref="E25:F25"/>
    <mergeCell ref="G25:I25"/>
    <mergeCell ref="M25:O25"/>
    <mergeCell ref="P25:T25"/>
    <mergeCell ref="U25:Z25"/>
    <mergeCell ref="E28:F28"/>
    <mergeCell ref="G28:I28"/>
    <mergeCell ref="M28:O28"/>
    <mergeCell ref="P28:T28"/>
    <mergeCell ref="E31:F31"/>
    <mergeCell ref="G31:I31"/>
    <mergeCell ref="M31:O31"/>
    <mergeCell ref="P31:T31"/>
    <mergeCell ref="U31:Z31"/>
    <mergeCell ref="U46:Z46"/>
    <mergeCell ref="AA17:AB17"/>
    <mergeCell ref="AD17:AE17"/>
    <mergeCell ref="W6:AF6"/>
    <mergeCell ref="W7:AF7"/>
    <mergeCell ref="W8:AF8"/>
    <mergeCell ref="A10:AF10"/>
    <mergeCell ref="A14:AF14"/>
    <mergeCell ref="A22:C22"/>
    <mergeCell ref="D22:F22"/>
    <mergeCell ref="G22:L22"/>
    <mergeCell ref="M22:O22"/>
    <mergeCell ref="P22:T22"/>
    <mergeCell ref="U22:Z22"/>
    <mergeCell ref="A18:I18"/>
    <mergeCell ref="J18:AF18"/>
    <mergeCell ref="A19:I19"/>
    <mergeCell ref="J19:U19"/>
    <mergeCell ref="V19:X19"/>
    <mergeCell ref="Y19:AF19"/>
    <mergeCell ref="A17:I17"/>
    <mergeCell ref="J17:M17"/>
    <mergeCell ref="O17:P17"/>
    <mergeCell ref="V17:Y17"/>
    <mergeCell ref="AB25:AE25"/>
    <mergeCell ref="E26:F26"/>
    <mergeCell ref="G26:I26"/>
    <mergeCell ref="M26:O26"/>
    <mergeCell ref="P26:T26"/>
    <mergeCell ref="U26:Z26"/>
    <mergeCell ref="AB26:AE26"/>
    <mergeCell ref="AB23:AE23"/>
    <mergeCell ref="E24:F24"/>
    <mergeCell ref="G24:I24"/>
    <mergeCell ref="M24:O24"/>
    <mergeCell ref="P24:T24"/>
    <mergeCell ref="U24:Z24"/>
    <mergeCell ref="AB24:AE24"/>
    <mergeCell ref="AB28:AE28"/>
    <mergeCell ref="E27:F27"/>
    <mergeCell ref="G27:I27"/>
    <mergeCell ref="M27:O27"/>
    <mergeCell ref="P27:T27"/>
    <mergeCell ref="U27:Z27"/>
    <mergeCell ref="AB27:AE27"/>
    <mergeCell ref="AB29:AE29"/>
    <mergeCell ref="AB30:AE30"/>
    <mergeCell ref="AB31:AE31"/>
    <mergeCell ref="E32:F32"/>
    <mergeCell ref="AB33:AE33"/>
    <mergeCell ref="E34:F34"/>
    <mergeCell ref="G34:I34"/>
    <mergeCell ref="M34:O34"/>
    <mergeCell ref="P34:T34"/>
    <mergeCell ref="U34:Z34"/>
    <mergeCell ref="AB34:AE34"/>
    <mergeCell ref="G32:I32"/>
    <mergeCell ref="M32:O32"/>
    <mergeCell ref="P32:T32"/>
    <mergeCell ref="U32:Z32"/>
    <mergeCell ref="AB32:AE32"/>
    <mergeCell ref="E33:F33"/>
    <mergeCell ref="G33:I33"/>
    <mergeCell ref="M33:O33"/>
    <mergeCell ref="P33:T33"/>
    <mergeCell ref="U33:Z33"/>
    <mergeCell ref="AB35:AE35"/>
    <mergeCell ref="AB36:AE36"/>
    <mergeCell ref="AB37:AE37"/>
    <mergeCell ref="A38:AA38"/>
    <mergeCell ref="AB38:AE38"/>
    <mergeCell ref="A42:C42"/>
    <mergeCell ref="D42:F42"/>
    <mergeCell ref="G42:L42"/>
    <mergeCell ref="M42:O42"/>
    <mergeCell ref="P42:T42"/>
    <mergeCell ref="AB43:AE43"/>
    <mergeCell ref="E44:F44"/>
    <mergeCell ref="G44:I44"/>
    <mergeCell ref="M44:O44"/>
    <mergeCell ref="P44:T44"/>
    <mergeCell ref="U44:Z44"/>
    <mergeCell ref="AB44:AE44"/>
    <mergeCell ref="U42:Z42"/>
    <mergeCell ref="A43:C46"/>
    <mergeCell ref="E43:F43"/>
    <mergeCell ref="G43:I43"/>
    <mergeCell ref="M43:O43"/>
    <mergeCell ref="P43:T43"/>
    <mergeCell ref="U43:Z43"/>
    <mergeCell ref="E45:F45"/>
    <mergeCell ref="G45:I45"/>
    <mergeCell ref="M45:O45"/>
    <mergeCell ref="P45:T45"/>
    <mergeCell ref="U45:Z45"/>
    <mergeCell ref="AB45:AE45"/>
    <mergeCell ref="E46:F46"/>
    <mergeCell ref="G46:I46"/>
    <mergeCell ref="M46:O46"/>
    <mergeCell ref="P46:T46"/>
    <mergeCell ref="AB46:AE46"/>
    <mergeCell ref="S54:AF54"/>
    <mergeCell ref="A56:D56"/>
    <mergeCell ref="E56:F56"/>
    <mergeCell ref="G56:K56"/>
    <mergeCell ref="L56:R56"/>
    <mergeCell ref="S56:U56"/>
    <mergeCell ref="V56:AB56"/>
    <mergeCell ref="AC56:AE56"/>
    <mergeCell ref="AB47:AE47"/>
    <mergeCell ref="P50:R50"/>
    <mergeCell ref="A52:C52"/>
    <mergeCell ref="H52:J52"/>
    <mergeCell ref="S53:AF53"/>
    <mergeCell ref="X60:AF62"/>
    <mergeCell ref="X59:AF59"/>
    <mergeCell ref="G62:H62"/>
    <mergeCell ref="AB67:AF67"/>
    <mergeCell ref="A68:F68"/>
    <mergeCell ref="G68:I68"/>
    <mergeCell ref="N68:P68"/>
    <mergeCell ref="T68:W68"/>
    <mergeCell ref="X68:AA68"/>
    <mergeCell ref="AB68:AF68"/>
    <mergeCell ref="A66:F66"/>
    <mergeCell ref="G66:S66"/>
    <mergeCell ref="T66:W66"/>
    <mergeCell ref="X66:AA66"/>
    <mergeCell ref="AB66:AF66"/>
    <mergeCell ref="A67:F67"/>
    <mergeCell ref="G67:I67"/>
    <mergeCell ref="N67:P67"/>
    <mergeCell ref="T67:W67"/>
    <mergeCell ref="X67:AA67"/>
    <mergeCell ref="J61:K61"/>
    <mergeCell ref="M61:N61"/>
    <mergeCell ref="B62:F62"/>
    <mergeCell ref="J62:K62"/>
    <mergeCell ref="X71:AA71"/>
    <mergeCell ref="AB71:AF71"/>
    <mergeCell ref="A70:F70"/>
    <mergeCell ref="G70:I70"/>
    <mergeCell ref="N70:P70"/>
    <mergeCell ref="T70:W70"/>
    <mergeCell ref="X70:AA70"/>
    <mergeCell ref="AB70:AF70"/>
    <mergeCell ref="A69:F69"/>
    <mergeCell ref="G69:I69"/>
    <mergeCell ref="N69:P69"/>
    <mergeCell ref="T69:W69"/>
    <mergeCell ref="X69:AA69"/>
    <mergeCell ref="AB69:AF69"/>
    <mergeCell ref="A72:S72"/>
    <mergeCell ref="T72:W72"/>
    <mergeCell ref="D75:F75"/>
    <mergeCell ref="K76:L76"/>
    <mergeCell ref="M76:S76"/>
    <mergeCell ref="D79:F79"/>
    <mergeCell ref="A71:F71"/>
    <mergeCell ref="G71:I71"/>
    <mergeCell ref="N71:P71"/>
    <mergeCell ref="T71:W71"/>
    <mergeCell ref="A82:AF82"/>
    <mergeCell ref="A83:AF84"/>
    <mergeCell ref="D87:F87"/>
    <mergeCell ref="A88:I88"/>
    <mergeCell ref="K88:N88"/>
    <mergeCell ref="O88:S88"/>
    <mergeCell ref="T88:V88"/>
    <mergeCell ref="K80:L80"/>
    <mergeCell ref="M80:S80"/>
    <mergeCell ref="T80:V80"/>
    <mergeCell ref="K81:L81"/>
    <mergeCell ref="M81:S81"/>
    <mergeCell ref="T81:V81"/>
    <mergeCell ref="A91:AF91"/>
    <mergeCell ref="A92:AF93"/>
    <mergeCell ref="A96:I96"/>
    <mergeCell ref="K96:L96"/>
    <mergeCell ref="M96:S96"/>
    <mergeCell ref="A97:I97"/>
    <mergeCell ref="K97:L97"/>
    <mergeCell ref="M97:S97"/>
    <mergeCell ref="K89:L89"/>
    <mergeCell ref="M89:S89"/>
    <mergeCell ref="T89:V89"/>
    <mergeCell ref="K90:L90"/>
    <mergeCell ref="M90:S90"/>
    <mergeCell ref="T90:V90"/>
    <mergeCell ref="A101:L101"/>
    <mergeCell ref="M101:S101"/>
    <mergeCell ref="W101:AF101"/>
    <mergeCell ref="A102:L102"/>
    <mergeCell ref="M102:S102"/>
    <mergeCell ref="A103:B104"/>
    <mergeCell ref="C103:AF104"/>
    <mergeCell ref="A98:I98"/>
    <mergeCell ref="K98:L98"/>
    <mergeCell ref="M98:S98"/>
    <mergeCell ref="A99:J99"/>
    <mergeCell ref="M99:S99"/>
    <mergeCell ref="A100:J100"/>
    <mergeCell ref="M100:S100"/>
    <mergeCell ref="AA107:AF107"/>
    <mergeCell ref="A108:E108"/>
    <mergeCell ref="F108:I108"/>
    <mergeCell ref="J108:K108"/>
    <mergeCell ref="L108:P108"/>
    <mergeCell ref="Q108:T108"/>
    <mergeCell ref="U108:Z108"/>
    <mergeCell ref="AA108:AF108"/>
    <mergeCell ref="A107:E107"/>
    <mergeCell ref="F107:I107"/>
    <mergeCell ref="J107:K107"/>
    <mergeCell ref="L107:P107"/>
    <mergeCell ref="Q107:T107"/>
    <mergeCell ref="U107:Z107"/>
    <mergeCell ref="AA109:AF109"/>
    <mergeCell ref="A110:E110"/>
    <mergeCell ref="F110:I110"/>
    <mergeCell ref="J110:K110"/>
    <mergeCell ref="L110:P110"/>
    <mergeCell ref="Q110:T110"/>
    <mergeCell ref="U110:Z110"/>
    <mergeCell ref="AA110:AF110"/>
    <mergeCell ref="A109:E109"/>
    <mergeCell ref="F109:I109"/>
    <mergeCell ref="J109:K109"/>
    <mergeCell ref="L109:P109"/>
    <mergeCell ref="Q109:T109"/>
    <mergeCell ref="U109:Z109"/>
    <mergeCell ref="A113:AF113"/>
    <mergeCell ref="AA111:AF111"/>
    <mergeCell ref="A112:E112"/>
    <mergeCell ref="F112:I112"/>
    <mergeCell ref="J112:K112"/>
    <mergeCell ref="L112:P112"/>
    <mergeCell ref="Q112:T112"/>
    <mergeCell ref="U112:Z112"/>
    <mergeCell ref="AA112:AF112"/>
    <mergeCell ref="A111:E111"/>
    <mergeCell ref="F111:I111"/>
    <mergeCell ref="J111:K111"/>
    <mergeCell ref="L111:P111"/>
    <mergeCell ref="Q111:T111"/>
    <mergeCell ref="U111:Z111"/>
  </mergeCells>
  <phoneticPr fontId="5"/>
  <conditionalFormatting sqref="A70:A71 Q68:S71">
    <cfRule type="expression" dxfId="13" priority="21">
      <formula>#REF!="通年一括払い"</formula>
    </cfRule>
  </conditionalFormatting>
  <conditionalFormatting sqref="J68:M71">
    <cfRule type="expression" dxfId="12" priority="20">
      <formula>#REF!="通年一括払い"</formula>
    </cfRule>
  </conditionalFormatting>
  <conditionalFormatting sqref="A83">
    <cfRule type="expression" dxfId="11" priority="18">
      <formula>OR($T$81="",$T$81="確定")</formula>
    </cfRule>
  </conditionalFormatting>
  <conditionalFormatting sqref="X67:X68">
    <cfRule type="cellIs" dxfId="10" priority="17" operator="equal">
      <formula>"確定"</formula>
    </cfRule>
  </conditionalFormatting>
  <conditionalFormatting sqref="X69">
    <cfRule type="cellIs" dxfId="9" priority="16" operator="equal">
      <formula>"確定"</formula>
    </cfRule>
  </conditionalFormatting>
  <conditionalFormatting sqref="X70">
    <cfRule type="cellIs" dxfId="8" priority="15" operator="equal">
      <formula>"確定"</formula>
    </cfRule>
  </conditionalFormatting>
  <conditionalFormatting sqref="X71">
    <cfRule type="cellIs" dxfId="7" priority="14" operator="equal">
      <formula>"確定"</formula>
    </cfRule>
  </conditionalFormatting>
  <conditionalFormatting sqref="A68">
    <cfRule type="expression" dxfId="6" priority="13">
      <formula>#REF!="通年一括払い"</formula>
    </cfRule>
  </conditionalFormatting>
  <conditionalFormatting sqref="A67">
    <cfRule type="expression" dxfId="5" priority="12">
      <formula>#REF!="通年一括払い"</formula>
    </cfRule>
  </conditionalFormatting>
  <conditionalFormatting sqref="G60:H62 J60:K62 M60:N62 P60:Q62 S60:AF62">
    <cfRule type="expression" dxfId="4" priority="6">
      <formula>$B$60="免除等無し"</formula>
    </cfRule>
  </conditionalFormatting>
  <conditionalFormatting sqref="P23:T28">
    <cfRule type="expression" dxfId="3" priority="5">
      <formula>$M23="支給"</formula>
    </cfRule>
  </conditionalFormatting>
  <conditionalFormatting sqref="P31:T34">
    <cfRule type="expression" dxfId="2" priority="3">
      <formula>$M31="支給"</formula>
    </cfRule>
  </conditionalFormatting>
  <conditionalFormatting sqref="P43:T46">
    <cfRule type="expression" dxfId="1" priority="2">
      <formula>$M43="支給"</formula>
    </cfRule>
  </conditionalFormatting>
  <conditionalFormatting sqref="A92:AF93">
    <cfRule type="expression" dxfId="0" priority="1">
      <formula>OR($T$90="",$T$90="確定")</formula>
    </cfRule>
  </conditionalFormatting>
  <dataValidations count="19">
    <dataValidation type="list" allowBlank="1" showInputMessage="1" showErrorMessage="1" sqref="P50:R50">
      <formula1>"はい,いいえ"</formula1>
    </dataValidation>
    <dataValidation type="list" allowBlank="1" showInputMessage="1" showErrorMessage="1" sqref="JQ108:JT112 TM108:TP112 ADI108:ADL112 ANE108:ANH112 AXA108:AXD112 BGW108:BGZ112 BQS108:BQV112 CAO108:CAR112 CKK108:CKN112 CUG108:CUJ112 DEC108:DEF112 DNY108:DOB112 DXU108:DXX112 EHQ108:EHT112 ERM108:ERP112 FBI108:FBL112 FLE108:FLH112 FVA108:FVD112 GEW108:GEZ112 GOS108:GOV112 GYO108:GYR112 HIK108:HIN112 HSG108:HSJ112 ICC108:ICF112 ILY108:IMB112 IVU108:IVX112 JFQ108:JFT112 JPM108:JPP112 JZI108:JZL112 KJE108:KJH112 KTA108:KTD112 LCW108:LCZ112 LMS108:LMV112 LWO108:LWR112 MGK108:MGN112 MQG108:MQJ112 NAC108:NAF112 NJY108:NKB112 NTU108:NTX112 ODQ108:ODT112 ONM108:ONP112 OXI108:OXL112 PHE108:PHH112 PRA108:PRD112 QAW108:QAZ112 QKS108:QKV112 QUO108:QUR112 REK108:REN112 ROG108:ROJ112 RYC108:RYF112 SHY108:SIB112 SRU108:SRX112 TBQ108:TBT112 TLM108:TLP112 TVI108:TVL112 UFE108:UFH112 UPA108:UPD112 UYW108:UYZ112 VIS108:VIV112 VSO108:VSR112 WCK108:WCN112 WMG108:WMJ112 WWC108:WWF112">
      <formula1>"済,今回提出"</formula1>
    </dataValidation>
    <dataValidation type="list" allowBlank="1" showInputMessage="1" showErrorMessage="1" sqref="X67:X71">
      <formula1>"概算, 確定"</formula1>
    </dataValidation>
    <dataValidation type="list" allowBlank="1" showInputMessage="1" showErrorMessage="1" sqref="S60:S62">
      <formula1>"TA又はRA実施, 奨学金受給, その他"</formula1>
    </dataValidation>
    <dataValidation type="list" allowBlank="1" showInputMessage="1" showErrorMessage="1" sqref="P29:T30">
      <formula1>"2020年度分,2021年度分"</formula1>
    </dataValidation>
    <dataValidation type="list" allowBlank="1" showInputMessage="1" showErrorMessage="1" sqref="M23:O28 M31:O34 M43:O46">
      <formula1>"支給, 返納"</formula1>
    </dataValidation>
    <dataValidation type="list" allowBlank="1" showInputMessage="1" showErrorMessage="1" sqref="F108:F112">
      <formula1>"通年一括払い,通年分割払い,学期毎払い,支払なし"</formula1>
    </dataValidation>
    <dataValidation type="textLength" operator="equal" allowBlank="1" showInputMessage="1" showErrorMessage="1" sqref="W6:AF6">
      <formula1>12</formula1>
    </dataValidation>
    <dataValidation type="list" allowBlank="1" showInputMessage="1" showErrorMessage="1" sqref="TL73:TM73 ADH73:ADI73 AND73:ANE73 AWZ73:AXA73 BGV73:BGW73 BQR73:BQS73 CAN73:CAO73 CKJ73:CKK73 CUF73:CUG73 DEB73:DEC73 DNX73:DNY73 DXT73:DXU73 EHP73:EHQ73 ERL73:ERM73 FBH73:FBI73 FLD73:FLE73 FUZ73:FVA73 GEV73:GEW73 GOR73:GOS73 GYN73:GYO73 HIJ73:HIK73 HSF73:HSG73 ICB73:ICC73 ILX73:ILY73 IVT73:IVU73 JFP73:JFQ73 JPL73:JPM73 JZH73:JZI73 KJD73:KJE73 KSZ73:KTA73 LCV73:LCW73 LMR73:LMS73 LWN73:LWO73 MGJ73:MGK73 MQF73:MQG73 NAB73:NAC73 NJX73:NJY73 NTT73:NTU73 ODP73:ODQ73 ONL73:ONM73 OXH73:OXI73 PHD73:PHE73 PQZ73:PRA73 QAV73:QAW73 QKR73:QKS73 QUN73:QUO73 REJ73:REK73 ROF73:ROG73 RYB73:RYC73 SHX73:SHY73 SRT73:SRU73 TBP73:TBQ73 TLL73:TLM73 TVH73:TVI73 UFD73:UFE73 UOZ73:UPA73 UYV73:UYW73 VIR73:VIS73 VSN73:VSO73 WCJ73:WCK73 WMF73:WMG73 WWB73:WWC73 JP73:JQ73 WWB59:WWC62 WMF59:WMG62 WCJ59:WCK62 VSN59:VSO62 VIR59:VIS62 UYV59:UYW62 UOZ59:UPA62 UFD59:UFE62 TVH59:TVI62 TLL59:TLM62 TBP59:TBQ62 SRT59:SRU62 SHX59:SHY62 RYB59:RYC62 ROF59:ROG62 REJ59:REK62 QUN59:QUO62 QKR59:QKS62 QAV59:QAW62 PQZ59:PRA62 PHD59:PHE62 OXH59:OXI62 ONL59:ONM62 ODP59:ODQ62 NTT59:NTU62 NJX59:NJY62 NAB59:NAC62 MQF59:MQG62 MGJ59:MGK62 LWN59:LWO62 LMR59:LMS62 LCV59:LCW62 KSZ59:KTA62 KJD59:KJE62 JZH59:JZI62 JPL59:JPM62 JFP59:JFQ62 IVT59:IVU62 ILX59:ILY62 ICB59:ICC62 HSF59:HSG62 HIJ59:HIK62 GYN59:GYO62 GOR59:GOS62 GEV59:GEW62 FUZ59:FVA62 FLD59:FLE62 FBH59:FBI62 ERL59:ERM62 EHP59:EHQ62 DXT59:DXU62 DNX59:DNY62 DEB59:DEC62 CUF59:CUG62 CKJ59:CKK62 CAN59:CAO62 BQR59:BQS62 BGV59:BGW62 AWZ59:AXA62 AND59:ANE62 ADH59:ADI62 TL59:TM62 JP59:JQ62">
      <formula1>"請求書,請求書・領収書,授業料負担なし証拠"</formula1>
    </dataValidation>
    <dataValidation type="list" allowBlank="1" showInputMessage="1" showErrorMessage="1" sqref="TP73:TR73 ADL73:ADN73 ANH73:ANJ73 AXD73:AXF73 BGZ73:BHB73 BQV73:BQX73 CAR73:CAT73 CKN73:CKP73 CUJ73:CUL73 DEF73:DEH73 DOB73:DOD73 DXX73:DXZ73 EHT73:EHV73 ERP73:ERR73 FBL73:FBN73 FLH73:FLJ73 FVD73:FVF73 GEZ73:GFB73 GOV73:GOX73 GYR73:GYT73 HIN73:HIP73 HSJ73:HSL73 ICF73:ICH73 IMB73:IMD73 IVX73:IVZ73 JFT73:JFV73 JPP73:JPR73 JZL73:JZN73 KJH73:KJJ73 KTD73:KTF73 LCZ73:LDB73 LMV73:LMX73 LWR73:LWT73 MGN73:MGP73 MQJ73:MQL73 NAF73:NAH73 NKB73:NKD73 NTX73:NTZ73 ODT73:ODV73 ONP73:ONR73 OXL73:OXN73 PHH73:PHJ73 PRD73:PRF73 QAZ73:QBB73 QKV73:QKX73 QUR73:QUT73 REN73:REP73 ROJ73:ROL73 RYF73:RYH73 SIB73:SID73 SRX73:SRZ73 TBT73:TBV73 TLP73:TLR73 TVL73:TVN73 UFH73:UFJ73 UPD73:UPF73 UYZ73:UZB73 VIV73:VIX73 VSR73:VST73 WCN73:WCP73 WMJ73:WML73 WWF73:WWH73 JT73:JV73 WWF59:WWH62 WMJ59:WML62 WCN59:WCP62 VSR59:VST62 VIV59:VIX62 UYZ59:UZB62 UPD59:UPF62 UFH59:UFJ62 TVL59:TVN62 TLP59:TLR62 TBT59:TBV62 SRX59:SRZ62 SIB59:SID62 RYF59:RYH62 ROJ59:ROL62 REN59:REP62 QUR59:QUT62 QKV59:QKX62 QAZ59:QBB62 PRD59:PRF62 PHH59:PHJ62 OXL59:OXN62 ONP59:ONR62 ODT59:ODV62 NTX59:NTZ62 NKB59:NKD62 NAF59:NAH62 MQJ59:MQL62 MGN59:MGP62 LWR59:LWT62 LMV59:LMX62 LCZ59:LDB62 KTD59:KTF62 KJH59:KJJ62 JZL59:JZN62 JPP59:JPR62 JFT59:JFV62 IVX59:IVZ62 IMB59:IMD62 ICF59:ICH62 HSJ59:HSL62 HIN59:HIP62 GYR59:GYT62 GOV59:GOX62 GEZ59:GFB62 FVD59:FVF62 FLH59:FLJ62 FBL59:FBN62 ERP59:ERR62 EHT59:EHV62 DXX59:DXZ62 DOB59:DOD62 DEF59:DEH62 CUJ59:CUL62 CKN59:CKP62 CAR59:CAT62 BQV59:BQX62 BGZ59:BHB62 AXD59:AXF62 ANH59:ANJ62 ADL59:ADN62 TP59:TR62 JT59:JV62">
      <formula1>"確定,概算"</formula1>
    </dataValidation>
    <dataValidation type="list" allowBlank="1" showInputMessage="1" showErrorMessage="1" sqref="WLT73 WVP73 JD73 SZ73 ACV73 AMR73 AWN73 BGJ73 BQF73 CAB73 CJX73 CTT73 DDP73 DNL73 DXH73 EHD73 EQZ73 FAV73 FKR73 FUN73 GEJ73 GOF73 GYB73 HHX73 HRT73 IBP73 ILL73 IVH73 JFD73 JOZ73 JYV73 KIR73 KSN73 LCJ73 LMF73 LWB73 MFX73 MPT73 MZP73 NJL73 NTH73 ODD73 OMZ73 OWV73 PGR73 PQN73 QAJ73 QKF73 QUB73 RDX73 RNT73 RXP73 SHL73 SRH73 TBD73 TKZ73 TUV73 UER73 UON73 UYJ73 VIF73 VSB73 WBX73">
      <formula1>"有,無"</formula1>
    </dataValidation>
    <dataValidation type="list" allowBlank="1" showInputMessage="1" showErrorMessage="1" sqref="ADJ73:ADK73 ANF73:ANG73 AXB73:AXC73 BGX73:BGY73 BQT73:BQU73 CAP73:CAQ73 CKL73:CKM73 CUH73:CUI73 DED73:DEE73 DNZ73:DOA73 DXV73:DXW73 EHR73:EHS73 ERN73:ERO73 FBJ73:FBK73 FLF73:FLG73 FVB73:FVC73 GEX73:GEY73 GOT73:GOU73 GYP73:GYQ73 HIL73:HIM73 HSH73:HSI73 ICD73:ICE73 ILZ73:IMA73 IVV73:IVW73 JFR73:JFS73 JPN73:JPO73 JZJ73:JZK73 KJF73:KJG73 KTB73:KTC73 LCX73:LCY73 LMT73:LMU73 LWP73:LWQ73 MGL73:MGM73 MQH73:MQI73 NAD73:NAE73 NJZ73:NKA73 NTV73:NTW73 ODR73:ODS73 ONN73:ONO73 OXJ73:OXK73 PHF73:PHG73 PRB73:PRC73 QAX73:QAY73 QKT73:QKU73 QUP73:QUQ73 REL73:REM73 ROH73:ROI73 RYD73:RYE73 SHZ73:SIA73 SRV73:SRW73 TBR73:TBS73 TLN73:TLO73 TVJ73:TVK73 UFF73:UFG73 UPB73:UPC73 UYX73:UYY73 VIT73:VIU73 VSP73:VSQ73 WCL73:WCM73 WMH73:WMI73 WWD73:WWE73 JR73:JS73 TN73:TO73 JR59:JS62 WWD59:WWE62 WMH59:WMI62 WCL59:WCM62 VSP59:VSQ62 VIT59:VIU62 UYX59:UYY62 UPB59:UPC62 UFF59:UFG62 TVJ59:TVK62 TLN59:TLO62 TBR59:TBS62 SRV59:SRW62 SHZ59:SIA62 RYD59:RYE62 ROH59:ROI62 REL59:REM62 QUP59:QUQ62 QKT59:QKU62 QAX59:QAY62 PRB59:PRC62 PHF59:PHG62 OXJ59:OXK62 ONN59:ONO62 ODR59:ODS62 NTV59:NTW62 NJZ59:NKA62 NAD59:NAE62 MQH59:MQI62 MGL59:MGM62 LWP59:LWQ62 LMT59:LMU62 LCX59:LCY62 KTB59:KTC62 KJF59:KJG62 JZJ59:JZK62 JPN59:JPO62 JFR59:JFS62 IVV59:IVW62 ILZ59:IMA62 ICD59:ICE62 HSH59:HSI62 HIL59:HIM62 GYP59:GYQ62 GOT59:GOU62 GEX59:GEY62 FVB59:FVC62 FLF59:FLG62 FBJ59:FBK62 ERN59:ERO62 EHR59:EHS62 DXV59:DXW62 DNZ59:DOA62 DED59:DEE62 CUH59:CUI62 CKL59:CKM62 CAP59:CAQ62 BQT59:BQU62 BGX59:BGY62 AXB59:AXC62 ANF59:ANG62 ADJ59:ADK62 TN59:TO62">
      <formula1>"通年一括払い,通年分割払い,学期毎請求払い,支払なし"</formula1>
    </dataValidation>
    <dataValidation type="list" allowBlank="1" showInputMessage="1" showErrorMessage="1" sqref="B60:F62">
      <formula1>"免除等無し,全額免除, 一部免除,授業料相当の奨学金"</formula1>
    </dataValidation>
    <dataValidation type="list" allowBlank="1" showInputMessage="1" showErrorMessage="1" sqref="P31:T34">
      <formula1>"2024年度分"</formula1>
    </dataValidation>
    <dataValidation type="list" allowBlank="1" showInputMessage="1" showErrorMessage="1" sqref="AB67:AF71">
      <formula1>"請求書, 領収書, 請求書兼領収書,無条件入学許可書,大学のホームページ,昨年度の授業料,支払い無し根拠, その他"</formula1>
    </dataValidation>
    <dataValidation type="list" allowBlank="1" showInputMessage="1" showErrorMessage="1" sqref="P23:T28">
      <formula1>"2023年度分,2024年度分"</formula1>
    </dataValidation>
    <dataValidation type="list" allowBlank="1" showInputMessage="1" showErrorMessage="1" sqref="P43:T46">
      <formula1>"2025年度分"</formula1>
    </dataValidation>
    <dataValidation type="list" allowBlank="1" showInputMessage="1" showErrorMessage="1" sqref="A52:C52 G67:I71 D75:F75 D79:F79 D87:F87 T88:V88">
      <formula1>"2024,2025"</formula1>
    </dataValidation>
    <dataValidation type="list" allowBlank="1" showInputMessage="1" showErrorMessage="1" sqref="H52:J52 N67:P71">
      <formula1>"2024,2025,2026"</formula1>
    </dataValidation>
  </dataValidations>
  <printOptions horizontalCentered="1"/>
  <pageMargins left="0.31496062992125984" right="0.31496062992125984" top="0.55118110236220474" bottom="0.35433070866141736" header="0.31496062992125984" footer="0.31496062992125984"/>
  <pageSetup paperSize="9" scale="86" fitToHeight="0" orientation="portrait" r:id="rId1"/>
  <headerFooter>
    <oddFooter>&amp;C&amp;P／&amp;N</oddFooter>
  </headerFooter>
  <rowBreaks count="1" manualBreakCount="1">
    <brk id="62" min="4" max="31"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為替レート!$B$5:$B$37</xm:f>
          </x14:formula1>
          <xm:sqref>E56:F56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FF0000"/>
    <pageSetUpPr fitToPage="1"/>
  </sheetPr>
  <dimension ref="A1:AF52"/>
  <sheetViews>
    <sheetView showGridLines="0" defaultGridColor="0" view="pageBreakPreview" colorId="22" zoomScaleNormal="120" zoomScaleSheetLayoutView="100" workbookViewId="0">
      <selection activeCell="AG13" sqref="AG13"/>
    </sheetView>
  </sheetViews>
  <sheetFormatPr defaultColWidth="9" defaultRowHeight="12"/>
  <cols>
    <col min="1" max="14" width="2.625" style="4" customWidth="1"/>
    <col min="15" max="15" width="3.25" style="4" customWidth="1"/>
    <col min="16" max="32" width="2.625" style="4" customWidth="1"/>
    <col min="33" max="16384" width="9" style="4"/>
  </cols>
  <sheetData>
    <row r="1" spans="1:32">
      <c r="A1" s="10"/>
      <c r="B1" s="10"/>
      <c r="C1" s="10"/>
      <c r="D1" s="10"/>
      <c r="E1" s="10"/>
      <c r="F1" s="10"/>
      <c r="G1" s="10"/>
      <c r="H1" s="10"/>
      <c r="I1" s="10"/>
      <c r="J1" s="10"/>
      <c r="K1" s="10"/>
      <c r="L1" s="10"/>
      <c r="M1" s="10"/>
      <c r="N1" s="10"/>
      <c r="O1" s="10"/>
      <c r="P1" s="10"/>
      <c r="Q1" s="10"/>
      <c r="R1" s="10"/>
      <c r="S1" s="10"/>
      <c r="T1" s="10"/>
      <c r="U1" s="10"/>
      <c r="V1" s="10"/>
      <c r="W1" s="10"/>
      <c r="X1" s="10"/>
      <c r="Y1" s="10"/>
      <c r="Z1" s="10"/>
      <c r="AB1" s="10"/>
      <c r="AC1" s="10"/>
      <c r="AD1" s="153" t="s">
        <v>255</v>
      </c>
      <c r="AE1" s="10"/>
      <c r="AF1" s="10"/>
    </row>
    <row r="2" spans="1:32">
      <c r="A2" s="10"/>
      <c r="B2" s="10"/>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56"/>
      <c r="AE2" s="10"/>
      <c r="AF2" s="10"/>
    </row>
    <row r="3" spans="1:32" ht="27.75" customHeight="1">
      <c r="A3" s="525" t="s">
        <v>254</v>
      </c>
      <c r="B3" s="525"/>
      <c r="C3" s="525"/>
      <c r="D3" s="525"/>
      <c r="E3" s="525"/>
      <c r="F3" s="525"/>
      <c r="G3" s="525"/>
      <c r="H3" s="525"/>
      <c r="I3" s="525"/>
      <c r="J3" s="525"/>
      <c r="K3" s="525"/>
      <c r="L3" s="525"/>
      <c r="M3" s="525"/>
      <c r="N3" s="525"/>
      <c r="O3" s="525"/>
      <c r="P3" s="525"/>
      <c r="Q3" s="525"/>
      <c r="R3" s="525"/>
      <c r="S3" s="525"/>
      <c r="T3" s="525"/>
      <c r="U3" s="525"/>
      <c r="V3" s="525"/>
      <c r="W3" s="525"/>
      <c r="X3" s="525"/>
      <c r="Y3" s="525"/>
      <c r="Z3" s="525"/>
      <c r="AA3" s="525"/>
      <c r="AB3" s="525"/>
      <c r="AC3" s="525"/>
      <c r="AD3" s="525"/>
      <c r="AE3" s="525"/>
      <c r="AF3" s="525"/>
    </row>
    <row r="4" spans="1:32" ht="15">
      <c r="A4" s="66"/>
      <c r="B4" s="66"/>
      <c r="C4" s="66"/>
      <c r="D4" s="66"/>
      <c r="E4" s="66"/>
      <c r="F4" s="66"/>
      <c r="G4" s="66"/>
      <c r="H4" s="66"/>
      <c r="I4" s="66"/>
      <c r="J4" s="66"/>
      <c r="K4" s="66"/>
      <c r="L4" s="66"/>
      <c r="M4" s="66"/>
      <c r="N4" s="66"/>
      <c r="O4" s="66"/>
      <c r="P4" s="66"/>
      <c r="Q4" s="66"/>
      <c r="R4" s="66"/>
      <c r="S4" s="66"/>
      <c r="T4" s="66"/>
      <c r="U4" s="66"/>
      <c r="V4" s="66"/>
      <c r="W4" s="66"/>
      <c r="X4" s="66"/>
      <c r="Y4" s="66"/>
      <c r="Z4" s="66"/>
      <c r="AA4" s="66"/>
      <c r="AB4" s="66"/>
      <c r="AC4" s="66"/>
      <c r="AD4" s="66"/>
      <c r="AE4" s="66"/>
      <c r="AF4" s="66"/>
    </row>
    <row r="5" spans="1:32" s="87" customFormat="1" ht="23.25" customHeight="1">
      <c r="A5" s="34" t="s">
        <v>148</v>
      </c>
      <c r="B5" s="34"/>
      <c r="C5" s="34"/>
      <c r="D5" s="34"/>
      <c r="E5" s="34"/>
      <c r="F5" s="34"/>
      <c r="G5" s="34"/>
      <c r="H5" s="34"/>
      <c r="I5" s="34"/>
      <c r="J5" s="34"/>
      <c r="K5" s="34"/>
      <c r="L5" s="34"/>
      <c r="M5" s="34"/>
      <c r="N5" s="34"/>
      <c r="O5" s="34"/>
      <c r="P5" s="34"/>
      <c r="Q5" s="34"/>
      <c r="R5" s="34"/>
      <c r="S5" s="34"/>
      <c r="T5" s="34"/>
      <c r="U5" s="34"/>
      <c r="V5" s="34"/>
      <c r="W5" s="34"/>
      <c r="X5" s="34"/>
      <c r="Y5" s="34"/>
      <c r="Z5" s="34"/>
      <c r="AA5" s="34"/>
      <c r="AB5" s="34"/>
      <c r="AC5" s="34"/>
      <c r="AD5" s="34"/>
      <c r="AE5" s="34"/>
      <c r="AF5" s="34"/>
    </row>
    <row r="6" spans="1:32" ht="15.75" customHeight="1">
      <c r="A6" s="168" t="s">
        <v>150</v>
      </c>
      <c r="B6" s="168"/>
      <c r="C6" s="168"/>
      <c r="D6" s="168"/>
      <c r="E6" s="168"/>
      <c r="F6" s="168"/>
      <c r="G6" s="168"/>
      <c r="H6" s="168"/>
      <c r="I6" s="168"/>
      <c r="J6" s="522"/>
      <c r="K6" s="522"/>
      <c r="L6" s="522"/>
      <c r="M6" s="522"/>
      <c r="N6" s="145" t="s">
        <v>4</v>
      </c>
      <c r="O6" s="522"/>
      <c r="P6" s="522"/>
      <c r="Q6" s="145" t="s">
        <v>16</v>
      </c>
      <c r="R6" s="522"/>
      <c r="S6" s="522"/>
      <c r="T6" s="145" t="s">
        <v>6</v>
      </c>
      <c r="U6" s="523"/>
      <c r="V6" s="178"/>
      <c r="W6" s="11"/>
      <c r="X6" s="26"/>
      <c r="Y6" s="26"/>
      <c r="Z6" s="26"/>
      <c r="AA6" s="26"/>
      <c r="AB6" s="26"/>
      <c r="AC6" s="26"/>
      <c r="AD6" s="26"/>
      <c r="AE6" s="26"/>
      <c r="AF6" s="147"/>
    </row>
    <row r="7" spans="1:32" ht="18.75" customHeight="1">
      <c r="A7" s="168" t="s">
        <v>0</v>
      </c>
      <c r="B7" s="168"/>
      <c r="C7" s="168"/>
      <c r="D7" s="168"/>
      <c r="E7" s="168"/>
      <c r="F7" s="168"/>
      <c r="G7" s="168"/>
      <c r="H7" s="168"/>
      <c r="I7" s="168"/>
      <c r="J7" s="519">
        <f>'様式4-1'!W6</f>
        <v>0</v>
      </c>
      <c r="K7" s="519"/>
      <c r="L7" s="519"/>
      <c r="M7" s="519"/>
      <c r="N7" s="519"/>
      <c r="O7" s="519"/>
      <c r="P7" s="519"/>
      <c r="Q7" s="520" t="s">
        <v>1</v>
      </c>
      <c r="R7" s="520"/>
      <c r="S7" s="520"/>
      <c r="T7" s="520"/>
      <c r="U7" s="520"/>
      <c r="V7" s="521">
        <f>'様式4-1'!W7</f>
        <v>0</v>
      </c>
      <c r="W7" s="521"/>
      <c r="X7" s="521"/>
      <c r="Y7" s="521"/>
      <c r="Z7" s="521"/>
      <c r="AA7" s="521"/>
      <c r="AB7" s="521"/>
      <c r="AC7" s="521"/>
      <c r="AD7" s="521"/>
      <c r="AE7" s="521"/>
      <c r="AF7" s="521"/>
    </row>
    <row r="8" spans="1:32" ht="15.75" customHeight="1">
      <c r="A8" s="168" t="s">
        <v>2</v>
      </c>
      <c r="B8" s="168"/>
      <c r="C8" s="168"/>
      <c r="D8" s="168"/>
      <c r="E8" s="168"/>
      <c r="F8" s="168" t="s">
        <v>147</v>
      </c>
      <c r="G8" s="168" t="s">
        <v>10</v>
      </c>
      <c r="H8" s="168"/>
      <c r="I8" s="168"/>
      <c r="J8" s="524">
        <f>'様式4-1'!W8</f>
        <v>0</v>
      </c>
      <c r="K8" s="524"/>
      <c r="L8" s="524"/>
      <c r="M8" s="524"/>
      <c r="N8" s="524"/>
      <c r="O8" s="524"/>
      <c r="P8" s="524"/>
      <c r="Q8" s="524"/>
      <c r="R8" s="524"/>
      <c r="S8" s="524"/>
      <c r="T8" s="524"/>
      <c r="U8" s="524"/>
      <c r="V8" s="524"/>
      <c r="W8" s="524"/>
      <c r="X8" s="524"/>
      <c r="Y8" s="524"/>
      <c r="Z8" s="524"/>
      <c r="AA8" s="524"/>
      <c r="AB8" s="524"/>
      <c r="AC8" s="524"/>
      <c r="AD8" s="524"/>
      <c r="AE8" s="524"/>
      <c r="AF8" s="524"/>
    </row>
    <row r="9" spans="1:32" ht="15.75" customHeight="1">
      <c r="A9" s="168" t="s">
        <v>19</v>
      </c>
      <c r="B9" s="168"/>
      <c r="C9" s="168"/>
      <c r="D9" s="168"/>
      <c r="E9" s="168"/>
      <c r="F9" s="168"/>
      <c r="G9" s="168"/>
      <c r="H9" s="168"/>
      <c r="I9" s="168"/>
      <c r="J9" s="524">
        <f>'様式4-1'!J17:M17</f>
        <v>0</v>
      </c>
      <c r="K9" s="524"/>
      <c r="L9" s="524"/>
      <c r="M9" s="524"/>
      <c r="N9" s="145" t="s">
        <v>4</v>
      </c>
      <c r="O9" s="524">
        <f>'様式4-1'!O17:P17</f>
        <v>0</v>
      </c>
      <c r="P9" s="524"/>
      <c r="Q9" s="146" t="s">
        <v>16</v>
      </c>
      <c r="R9" s="140"/>
      <c r="S9" s="138" t="s">
        <v>20</v>
      </c>
      <c r="T9" s="139"/>
      <c r="U9" s="12"/>
      <c r="V9" s="524">
        <f>'様式4-1'!V17:Y17</f>
        <v>0</v>
      </c>
      <c r="W9" s="524"/>
      <c r="X9" s="524"/>
      <c r="Y9" s="524"/>
      <c r="Z9" s="145" t="s">
        <v>4</v>
      </c>
      <c r="AA9" s="524">
        <f>'様式4-1'!AA17:AB17</f>
        <v>0</v>
      </c>
      <c r="AB9" s="524"/>
      <c r="AC9" s="145" t="s">
        <v>16</v>
      </c>
      <c r="AD9" s="520"/>
      <c r="AE9" s="523"/>
      <c r="AF9" s="12"/>
    </row>
    <row r="10" spans="1:32" ht="15.75" customHeight="1">
      <c r="A10" s="526" t="s">
        <v>13</v>
      </c>
      <c r="B10" s="526"/>
      <c r="C10" s="526"/>
      <c r="D10" s="526"/>
      <c r="E10" s="526"/>
      <c r="F10" s="526"/>
      <c r="G10" s="526"/>
      <c r="H10" s="526"/>
      <c r="I10" s="526"/>
      <c r="J10" s="521">
        <f>'様式4-1'!J18:AF18</f>
        <v>0</v>
      </c>
      <c r="K10" s="521"/>
      <c r="L10" s="521"/>
      <c r="M10" s="521"/>
      <c r="N10" s="521"/>
      <c r="O10" s="521"/>
      <c r="P10" s="521"/>
      <c r="Q10" s="521"/>
      <c r="R10" s="521"/>
      <c r="S10" s="521"/>
      <c r="T10" s="521"/>
      <c r="U10" s="521"/>
      <c r="V10" s="521"/>
      <c r="W10" s="521"/>
      <c r="X10" s="521"/>
      <c r="Y10" s="521"/>
      <c r="Z10" s="521"/>
      <c r="AA10" s="521"/>
      <c r="AB10" s="521"/>
      <c r="AC10" s="521"/>
      <c r="AD10" s="521"/>
      <c r="AE10" s="521"/>
      <c r="AF10" s="521"/>
    </row>
    <row r="11" spans="1:32" ht="15.75" customHeight="1">
      <c r="A11" s="168" t="s">
        <v>14</v>
      </c>
      <c r="B11" s="168"/>
      <c r="C11" s="168"/>
      <c r="D11" s="168"/>
      <c r="E11" s="168"/>
      <c r="F11" s="168"/>
      <c r="G11" s="168"/>
      <c r="H11" s="168"/>
      <c r="I11" s="168"/>
      <c r="J11" s="524">
        <f>'様式4-1'!J19:U19</f>
        <v>0</v>
      </c>
      <c r="K11" s="524"/>
      <c r="L11" s="524"/>
      <c r="M11" s="524"/>
      <c r="N11" s="524"/>
      <c r="O11" s="524"/>
      <c r="P11" s="524"/>
      <c r="Q11" s="524"/>
      <c r="R11" s="524"/>
      <c r="S11" s="524"/>
      <c r="T11" s="524"/>
      <c r="U11" s="524"/>
      <c r="V11" s="168" t="s">
        <v>15</v>
      </c>
      <c r="W11" s="168"/>
      <c r="X11" s="168"/>
      <c r="Y11" s="521">
        <f>'様式4-1'!Y19:AF19</f>
        <v>0</v>
      </c>
      <c r="Z11" s="521"/>
      <c r="AA11" s="521"/>
      <c r="AB11" s="521"/>
      <c r="AC11" s="521"/>
      <c r="AD11" s="521"/>
      <c r="AE11" s="521"/>
      <c r="AF11" s="521"/>
    </row>
    <row r="13" spans="1:32" s="87" customFormat="1" ht="23.25" customHeight="1">
      <c r="A13" s="34" t="s">
        <v>149</v>
      </c>
      <c r="B13" s="34"/>
      <c r="C13" s="34"/>
      <c r="D13" s="34"/>
      <c r="E13" s="34"/>
      <c r="F13" s="34"/>
      <c r="G13" s="34"/>
      <c r="H13" s="34"/>
      <c r="I13" s="34"/>
      <c r="J13" s="34"/>
      <c r="K13" s="34"/>
      <c r="L13" s="34"/>
      <c r="M13" s="34"/>
      <c r="N13" s="34"/>
      <c r="O13" s="34"/>
      <c r="P13" s="34"/>
      <c r="Q13" s="34"/>
      <c r="R13" s="34"/>
      <c r="S13" s="34"/>
      <c r="T13" s="34"/>
      <c r="U13" s="34"/>
      <c r="V13" s="34"/>
      <c r="W13" s="34"/>
      <c r="X13" s="34"/>
      <c r="Y13" s="34"/>
      <c r="Z13" s="34"/>
      <c r="AA13" s="34"/>
      <c r="AB13" s="34"/>
      <c r="AC13" s="34"/>
      <c r="AD13" s="34"/>
      <c r="AE13" s="34"/>
      <c r="AF13" s="34"/>
    </row>
    <row r="14" spans="1:32" s="67" customFormat="1"/>
    <row r="15" spans="1:32" s="67" customFormat="1"/>
    <row r="16" spans="1:32" s="67" customFormat="1"/>
    <row r="17" s="67" customFormat="1"/>
    <row r="18" s="67" customFormat="1"/>
    <row r="19" s="67" customFormat="1"/>
    <row r="20" s="67" customFormat="1"/>
    <row r="21" s="67" customFormat="1"/>
    <row r="22" s="67" customFormat="1"/>
    <row r="23" s="67" customFormat="1"/>
    <row r="24" s="67" customFormat="1"/>
    <row r="25" s="67" customFormat="1"/>
    <row r="26" s="67" customFormat="1"/>
    <row r="27" s="67" customFormat="1"/>
    <row r="28" s="67" customFormat="1"/>
    <row r="29" s="67" customFormat="1"/>
    <row r="30" s="67" customFormat="1"/>
    <row r="31" s="67" customFormat="1"/>
    <row r="32" s="67" customFormat="1"/>
    <row r="33" s="67" customFormat="1"/>
    <row r="34" s="67" customFormat="1"/>
    <row r="35" s="67" customFormat="1"/>
    <row r="36" s="67" customFormat="1"/>
    <row r="37" s="67" customFormat="1"/>
    <row r="38" s="67" customFormat="1"/>
    <row r="39" s="67" customFormat="1"/>
    <row r="40" s="67" customFormat="1"/>
    <row r="41" s="67" customFormat="1"/>
    <row r="42" s="67" customFormat="1"/>
    <row r="43" s="67" customFormat="1"/>
    <row r="44" s="67" customFormat="1"/>
    <row r="45" s="67" customFormat="1"/>
    <row r="46" s="67" customFormat="1"/>
    <row r="47" s="67" customFormat="1"/>
    <row r="48" s="67" customFormat="1"/>
    <row r="49" spans="1:32" s="67" customFormat="1"/>
    <row r="50" spans="1:32">
      <c r="A50" s="67"/>
      <c r="B50" s="67"/>
      <c r="C50" s="67"/>
      <c r="D50" s="67"/>
      <c r="E50" s="67"/>
      <c r="F50" s="67"/>
      <c r="G50" s="67"/>
      <c r="H50" s="67"/>
      <c r="I50" s="67"/>
      <c r="J50" s="67"/>
      <c r="K50" s="67"/>
      <c r="L50" s="67"/>
      <c r="M50" s="67"/>
      <c r="N50" s="67"/>
      <c r="O50" s="67"/>
      <c r="P50" s="67"/>
      <c r="Q50" s="67"/>
      <c r="R50" s="67"/>
      <c r="S50" s="67"/>
      <c r="T50" s="67"/>
      <c r="U50" s="67"/>
      <c r="V50" s="67"/>
      <c r="W50" s="67"/>
      <c r="X50" s="67"/>
      <c r="Y50" s="67"/>
      <c r="Z50" s="67"/>
      <c r="AA50" s="67"/>
      <c r="AB50" s="67"/>
      <c r="AC50" s="67"/>
      <c r="AD50" s="67"/>
      <c r="AE50" s="67"/>
      <c r="AF50" s="67"/>
    </row>
    <row r="51" spans="1:32">
      <c r="A51" s="67"/>
      <c r="B51" s="67"/>
      <c r="C51" s="67"/>
      <c r="D51" s="67"/>
      <c r="E51" s="67"/>
      <c r="F51" s="67"/>
      <c r="G51" s="67"/>
      <c r="H51" s="67"/>
      <c r="I51" s="67"/>
      <c r="J51" s="67"/>
      <c r="K51" s="67"/>
      <c r="L51" s="67"/>
      <c r="M51" s="67"/>
      <c r="N51" s="67"/>
      <c r="O51" s="67"/>
      <c r="P51" s="67"/>
      <c r="Q51" s="67"/>
      <c r="R51" s="67"/>
      <c r="S51" s="67"/>
      <c r="T51" s="67"/>
      <c r="U51" s="67"/>
      <c r="V51" s="67"/>
      <c r="W51" s="67"/>
      <c r="X51" s="67"/>
      <c r="Y51" s="67"/>
      <c r="Z51" s="67"/>
      <c r="AA51" s="67"/>
      <c r="AB51" s="67"/>
      <c r="AC51" s="67"/>
      <c r="AD51" s="67"/>
      <c r="AE51" s="67"/>
      <c r="AF51" s="67"/>
    </row>
    <row r="52" spans="1:32">
      <c r="A52" s="67"/>
      <c r="B52" s="67"/>
      <c r="C52" s="67"/>
      <c r="D52" s="67"/>
      <c r="E52" s="67"/>
      <c r="F52" s="67"/>
      <c r="G52" s="67"/>
      <c r="H52" s="67"/>
      <c r="I52" s="67"/>
      <c r="J52" s="67"/>
      <c r="K52" s="67"/>
      <c r="L52" s="67"/>
      <c r="M52" s="67"/>
      <c r="N52" s="67"/>
      <c r="O52" s="67"/>
      <c r="P52" s="67"/>
      <c r="Q52" s="67"/>
      <c r="R52" s="67"/>
      <c r="S52" s="67"/>
      <c r="T52" s="67"/>
      <c r="U52" s="67"/>
      <c r="V52" s="67"/>
      <c r="W52" s="67"/>
      <c r="X52" s="67"/>
      <c r="Y52" s="67"/>
      <c r="Z52" s="67"/>
      <c r="AA52" s="67"/>
      <c r="AB52" s="67"/>
      <c r="AC52" s="67"/>
      <c r="AD52" s="67"/>
      <c r="AE52" s="67"/>
      <c r="AF52" s="67"/>
    </row>
  </sheetData>
  <sheetProtection password="ACC9" sheet="1" formatCells="0" formatColumns="0" formatRows="0" insertColumns="0" insertRows="0" deleteColumns="0" deleteRows="0"/>
  <mergeCells count="24">
    <mergeCell ref="A11:I11"/>
    <mergeCell ref="J11:U11"/>
    <mergeCell ref="V11:X11"/>
    <mergeCell ref="Y11:AF11"/>
    <mergeCell ref="A3:AF3"/>
    <mergeCell ref="A9:I9"/>
    <mergeCell ref="J9:M9"/>
    <mergeCell ref="O9:P9"/>
    <mergeCell ref="V9:Y9"/>
    <mergeCell ref="AA9:AB9"/>
    <mergeCell ref="A8:I8"/>
    <mergeCell ref="J8:AF8"/>
    <mergeCell ref="AD9:AE9"/>
    <mergeCell ref="A10:I10"/>
    <mergeCell ref="J10:AF10"/>
    <mergeCell ref="A7:I7"/>
    <mergeCell ref="J7:P7"/>
    <mergeCell ref="Q7:U7"/>
    <mergeCell ref="V7:AF7"/>
    <mergeCell ref="A6:I6"/>
    <mergeCell ref="J6:M6"/>
    <mergeCell ref="O6:P6"/>
    <mergeCell ref="R6:S6"/>
    <mergeCell ref="U6:V6"/>
  </mergeCells>
  <phoneticPr fontId="5"/>
  <printOptions horizontalCentered="1"/>
  <pageMargins left="0.25" right="0.25" top="0.75" bottom="0.75" header="0.3" footer="0.3"/>
  <pageSetup paperSize="9" orientation="portrait" r:id="rId1"/>
  <headerFooter>
    <oddFooter>&amp;C&amp;P／&amp;N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F52"/>
  <sheetViews>
    <sheetView showGridLines="0" defaultGridColor="0" view="pageBreakPreview" colorId="22" zoomScaleNormal="120" zoomScaleSheetLayoutView="100" workbookViewId="0">
      <selection activeCell="AG12" sqref="AG12"/>
    </sheetView>
  </sheetViews>
  <sheetFormatPr defaultColWidth="9" defaultRowHeight="12"/>
  <cols>
    <col min="1" max="14" width="2.625" style="4" customWidth="1"/>
    <col min="15" max="15" width="3.25" style="4" customWidth="1"/>
    <col min="16" max="32" width="2.625" style="4" customWidth="1"/>
    <col min="33" max="16384" width="9" style="4"/>
  </cols>
  <sheetData>
    <row r="1" spans="1:32">
      <c r="A1" s="10"/>
      <c r="B1" s="10"/>
      <c r="C1" s="10"/>
      <c r="D1" s="10"/>
      <c r="E1" s="10"/>
      <c r="F1" s="10"/>
      <c r="G1" s="10"/>
      <c r="H1" s="10"/>
      <c r="I1" s="10"/>
      <c r="J1" s="10"/>
      <c r="K1" s="10"/>
      <c r="L1" s="10"/>
      <c r="M1" s="10"/>
      <c r="N1" s="10"/>
      <c r="O1" s="10"/>
      <c r="P1" s="10"/>
      <c r="Q1" s="10"/>
      <c r="R1" s="10"/>
      <c r="S1" s="10"/>
      <c r="T1" s="10"/>
      <c r="U1" s="10"/>
      <c r="V1" s="10"/>
      <c r="W1" s="10"/>
      <c r="X1" s="10"/>
      <c r="Y1" s="10"/>
      <c r="Z1" s="10"/>
      <c r="AA1" s="10"/>
      <c r="AB1" s="10"/>
      <c r="AC1" s="10"/>
      <c r="AD1" s="153" t="s">
        <v>256</v>
      </c>
      <c r="AE1" s="10"/>
      <c r="AF1" s="10"/>
    </row>
    <row r="2" spans="1:32">
      <c r="A2" s="10"/>
      <c r="B2" s="10"/>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56"/>
      <c r="AE2" s="10"/>
      <c r="AF2" s="10"/>
    </row>
    <row r="3" spans="1:32" ht="27.75" customHeight="1">
      <c r="A3" s="527" t="s">
        <v>257</v>
      </c>
      <c r="B3" s="527"/>
      <c r="C3" s="527"/>
      <c r="D3" s="527"/>
      <c r="E3" s="527"/>
      <c r="F3" s="527"/>
      <c r="G3" s="527"/>
      <c r="H3" s="527"/>
      <c r="I3" s="527"/>
      <c r="J3" s="527"/>
      <c r="K3" s="527"/>
      <c r="L3" s="527"/>
      <c r="M3" s="527"/>
      <c r="N3" s="527"/>
      <c r="O3" s="527"/>
      <c r="P3" s="527"/>
      <c r="Q3" s="527"/>
      <c r="R3" s="527"/>
      <c r="S3" s="527"/>
      <c r="T3" s="527"/>
      <c r="U3" s="527"/>
      <c r="V3" s="527"/>
      <c r="W3" s="527"/>
      <c r="X3" s="527"/>
      <c r="Y3" s="527"/>
      <c r="Z3" s="527"/>
      <c r="AA3" s="527"/>
      <c r="AB3" s="527"/>
      <c r="AC3" s="527"/>
      <c r="AD3" s="527"/>
      <c r="AE3" s="527"/>
      <c r="AF3" s="527"/>
    </row>
    <row r="4" spans="1:32" ht="15">
      <c r="A4" s="66"/>
      <c r="B4" s="66"/>
      <c r="C4" s="66"/>
      <c r="D4" s="66"/>
      <c r="E4" s="66"/>
      <c r="F4" s="66"/>
      <c r="G4" s="66"/>
      <c r="H4" s="66"/>
      <c r="I4" s="66"/>
      <c r="J4" s="66"/>
      <c r="K4" s="66"/>
      <c r="L4" s="66"/>
      <c r="M4" s="66"/>
      <c r="N4" s="66"/>
      <c r="O4" s="66"/>
      <c r="P4" s="66"/>
      <c r="Q4" s="66"/>
      <c r="R4" s="66"/>
      <c r="S4" s="66"/>
      <c r="T4" s="66"/>
      <c r="U4" s="66"/>
      <c r="V4" s="66"/>
      <c r="W4" s="66"/>
      <c r="X4" s="66"/>
      <c r="Y4" s="66"/>
      <c r="Z4" s="66"/>
      <c r="AA4" s="66"/>
      <c r="AB4" s="66"/>
      <c r="AC4" s="66"/>
      <c r="AD4" s="66"/>
      <c r="AE4" s="66"/>
      <c r="AF4" s="66"/>
    </row>
    <row r="5" spans="1:32" s="87" customFormat="1" ht="23.25" customHeight="1">
      <c r="A5" s="34" t="s">
        <v>148</v>
      </c>
      <c r="B5" s="34"/>
      <c r="C5" s="34"/>
      <c r="D5" s="34"/>
      <c r="E5" s="34"/>
      <c r="F5" s="34"/>
      <c r="G5" s="34"/>
      <c r="H5" s="34"/>
      <c r="I5" s="34"/>
      <c r="J5" s="34"/>
      <c r="K5" s="34"/>
      <c r="L5" s="34"/>
      <c r="M5" s="34"/>
      <c r="N5" s="34"/>
      <c r="O5" s="34"/>
      <c r="P5" s="34"/>
      <c r="Q5" s="34"/>
      <c r="R5" s="34"/>
      <c r="S5" s="34"/>
      <c r="T5" s="34"/>
      <c r="U5" s="34"/>
      <c r="V5" s="34"/>
      <c r="W5" s="34"/>
      <c r="X5" s="34"/>
      <c r="Y5" s="34"/>
      <c r="Z5" s="34"/>
      <c r="AA5" s="34"/>
      <c r="AB5" s="34"/>
      <c r="AC5" s="34"/>
      <c r="AD5" s="34"/>
      <c r="AE5" s="34"/>
      <c r="AF5" s="34"/>
    </row>
    <row r="6" spans="1:32" ht="15.75" customHeight="1">
      <c r="A6" s="168" t="s">
        <v>150</v>
      </c>
      <c r="B6" s="168"/>
      <c r="C6" s="168"/>
      <c r="D6" s="168"/>
      <c r="E6" s="168"/>
      <c r="F6" s="168"/>
      <c r="G6" s="168"/>
      <c r="H6" s="168"/>
      <c r="I6" s="168"/>
      <c r="J6" s="522"/>
      <c r="K6" s="522"/>
      <c r="L6" s="522"/>
      <c r="M6" s="522"/>
      <c r="N6" s="145" t="s">
        <v>4</v>
      </c>
      <c r="O6" s="522"/>
      <c r="P6" s="522"/>
      <c r="Q6" s="145" t="s">
        <v>16</v>
      </c>
      <c r="R6" s="522"/>
      <c r="S6" s="522"/>
      <c r="T6" s="145" t="s">
        <v>6</v>
      </c>
      <c r="U6" s="523"/>
      <c r="V6" s="178"/>
      <c r="W6" s="11"/>
      <c r="X6" s="26"/>
      <c r="Y6" s="26"/>
      <c r="Z6" s="26"/>
      <c r="AA6" s="26"/>
      <c r="AB6" s="26"/>
      <c r="AC6" s="26"/>
      <c r="AD6" s="26"/>
      <c r="AE6" s="26"/>
      <c r="AF6" s="147"/>
    </row>
    <row r="7" spans="1:32" ht="18.75" customHeight="1">
      <c r="A7" s="168" t="s">
        <v>0</v>
      </c>
      <c r="B7" s="168"/>
      <c r="C7" s="168"/>
      <c r="D7" s="168"/>
      <c r="E7" s="168"/>
      <c r="F7" s="168"/>
      <c r="G7" s="168"/>
      <c r="H7" s="168"/>
      <c r="I7" s="168"/>
      <c r="J7" s="519">
        <f>'様式4-1'!W6</f>
        <v>0</v>
      </c>
      <c r="K7" s="519"/>
      <c r="L7" s="519"/>
      <c r="M7" s="519"/>
      <c r="N7" s="519"/>
      <c r="O7" s="519"/>
      <c r="P7" s="519"/>
      <c r="Q7" s="520" t="s">
        <v>1</v>
      </c>
      <c r="R7" s="520"/>
      <c r="S7" s="520"/>
      <c r="T7" s="520"/>
      <c r="U7" s="520"/>
      <c r="V7" s="521">
        <f>'様式4-1'!W7</f>
        <v>0</v>
      </c>
      <c r="W7" s="521"/>
      <c r="X7" s="521"/>
      <c r="Y7" s="521"/>
      <c r="Z7" s="521"/>
      <c r="AA7" s="521"/>
      <c r="AB7" s="521"/>
      <c r="AC7" s="521"/>
      <c r="AD7" s="521"/>
      <c r="AE7" s="521"/>
      <c r="AF7" s="521"/>
    </row>
    <row r="8" spans="1:32" ht="15.75" customHeight="1">
      <c r="A8" s="168" t="s">
        <v>2</v>
      </c>
      <c r="B8" s="168"/>
      <c r="C8" s="168"/>
      <c r="D8" s="168"/>
      <c r="E8" s="168"/>
      <c r="F8" s="168" t="s">
        <v>147</v>
      </c>
      <c r="G8" s="168" t="s">
        <v>10</v>
      </c>
      <c r="H8" s="168"/>
      <c r="I8" s="168"/>
      <c r="J8" s="524">
        <f>'様式4-1'!W8</f>
        <v>0</v>
      </c>
      <c r="K8" s="524"/>
      <c r="L8" s="524"/>
      <c r="M8" s="524"/>
      <c r="N8" s="524"/>
      <c r="O8" s="524"/>
      <c r="P8" s="524"/>
      <c r="Q8" s="524"/>
      <c r="R8" s="524"/>
      <c r="S8" s="524"/>
      <c r="T8" s="524"/>
      <c r="U8" s="524"/>
      <c r="V8" s="524"/>
      <c r="W8" s="524"/>
      <c r="X8" s="524"/>
      <c r="Y8" s="524"/>
      <c r="Z8" s="524"/>
      <c r="AA8" s="524"/>
      <c r="AB8" s="524"/>
      <c r="AC8" s="524"/>
      <c r="AD8" s="524"/>
      <c r="AE8" s="524"/>
      <c r="AF8" s="524"/>
    </row>
    <row r="9" spans="1:32" ht="15.75" customHeight="1">
      <c r="A9" s="168" t="s">
        <v>19</v>
      </c>
      <c r="B9" s="168"/>
      <c r="C9" s="168"/>
      <c r="D9" s="168"/>
      <c r="E9" s="168"/>
      <c r="F9" s="168"/>
      <c r="G9" s="168"/>
      <c r="H9" s="168"/>
      <c r="I9" s="168"/>
      <c r="J9" s="524">
        <f>'様式4-1'!J17:M17</f>
        <v>0</v>
      </c>
      <c r="K9" s="524"/>
      <c r="L9" s="524"/>
      <c r="M9" s="524"/>
      <c r="N9" s="145" t="s">
        <v>4</v>
      </c>
      <c r="O9" s="524">
        <f>'様式4-1'!O17:P17</f>
        <v>0</v>
      </c>
      <c r="P9" s="524"/>
      <c r="Q9" s="146" t="s">
        <v>16</v>
      </c>
      <c r="R9" s="140"/>
      <c r="S9" s="138" t="s">
        <v>20</v>
      </c>
      <c r="T9" s="139"/>
      <c r="U9" s="12"/>
      <c r="V9" s="524">
        <f>'様式4-1'!V17:Y17</f>
        <v>0</v>
      </c>
      <c r="W9" s="524"/>
      <c r="X9" s="524"/>
      <c r="Y9" s="524"/>
      <c r="Z9" s="145" t="s">
        <v>4</v>
      </c>
      <c r="AA9" s="524">
        <f>'様式4-1'!AA17:AB17</f>
        <v>0</v>
      </c>
      <c r="AB9" s="524"/>
      <c r="AC9" s="145" t="s">
        <v>16</v>
      </c>
      <c r="AD9" s="520"/>
      <c r="AE9" s="523"/>
      <c r="AF9" s="12"/>
    </row>
    <row r="10" spans="1:32" ht="15.75" customHeight="1">
      <c r="A10" s="526" t="s">
        <v>13</v>
      </c>
      <c r="B10" s="526"/>
      <c r="C10" s="526"/>
      <c r="D10" s="526"/>
      <c r="E10" s="526"/>
      <c r="F10" s="526"/>
      <c r="G10" s="526"/>
      <c r="H10" s="526"/>
      <c r="I10" s="526"/>
      <c r="J10" s="521">
        <f>'様式4-1'!J18:AF18</f>
        <v>0</v>
      </c>
      <c r="K10" s="521"/>
      <c r="L10" s="521"/>
      <c r="M10" s="521"/>
      <c r="N10" s="521"/>
      <c r="O10" s="521"/>
      <c r="P10" s="521"/>
      <c r="Q10" s="521"/>
      <c r="R10" s="521"/>
      <c r="S10" s="521"/>
      <c r="T10" s="521"/>
      <c r="U10" s="521"/>
      <c r="V10" s="521"/>
      <c r="W10" s="521"/>
      <c r="X10" s="521"/>
      <c r="Y10" s="521"/>
      <c r="Z10" s="521"/>
      <c r="AA10" s="521"/>
      <c r="AB10" s="521"/>
      <c r="AC10" s="521"/>
      <c r="AD10" s="521"/>
      <c r="AE10" s="521"/>
      <c r="AF10" s="521"/>
    </row>
    <row r="11" spans="1:32" ht="15.75" customHeight="1">
      <c r="A11" s="168" t="s">
        <v>14</v>
      </c>
      <c r="B11" s="168"/>
      <c r="C11" s="168"/>
      <c r="D11" s="168"/>
      <c r="E11" s="168"/>
      <c r="F11" s="168"/>
      <c r="G11" s="168"/>
      <c r="H11" s="168"/>
      <c r="I11" s="168"/>
      <c r="J11" s="524">
        <f>'様式4-1'!J19:U19</f>
        <v>0</v>
      </c>
      <c r="K11" s="524"/>
      <c r="L11" s="524"/>
      <c r="M11" s="524"/>
      <c r="N11" s="524"/>
      <c r="O11" s="524"/>
      <c r="P11" s="524"/>
      <c r="Q11" s="524"/>
      <c r="R11" s="524"/>
      <c r="S11" s="524"/>
      <c r="T11" s="524"/>
      <c r="U11" s="524"/>
      <c r="V11" s="168" t="s">
        <v>15</v>
      </c>
      <c r="W11" s="168"/>
      <c r="X11" s="168"/>
      <c r="Y11" s="521">
        <f>'様式4-1'!Y19:AF19</f>
        <v>0</v>
      </c>
      <c r="Z11" s="521"/>
      <c r="AA11" s="521"/>
      <c r="AB11" s="521"/>
      <c r="AC11" s="521"/>
      <c r="AD11" s="521"/>
      <c r="AE11" s="521"/>
      <c r="AF11" s="521"/>
    </row>
    <row r="13" spans="1:32" s="87" customFormat="1" ht="23.25" customHeight="1">
      <c r="A13" s="34" t="s">
        <v>149</v>
      </c>
      <c r="B13" s="34"/>
      <c r="C13" s="34"/>
      <c r="D13" s="34"/>
      <c r="E13" s="34"/>
      <c r="F13" s="34"/>
      <c r="G13" s="34"/>
      <c r="H13" s="34"/>
      <c r="I13" s="34"/>
      <c r="J13" s="34"/>
      <c r="K13" s="34"/>
      <c r="L13" s="34"/>
      <c r="M13" s="34"/>
      <c r="N13" s="34"/>
      <c r="O13" s="34"/>
      <c r="P13" s="34"/>
      <c r="Q13" s="34"/>
      <c r="R13" s="34"/>
      <c r="S13" s="34"/>
      <c r="T13" s="34"/>
      <c r="U13" s="34"/>
      <c r="V13" s="34"/>
      <c r="W13" s="34"/>
      <c r="X13" s="34"/>
      <c r="Y13" s="34"/>
      <c r="Z13" s="34"/>
      <c r="AA13" s="34"/>
      <c r="AB13" s="34"/>
      <c r="AC13" s="34"/>
      <c r="AD13" s="34"/>
      <c r="AE13" s="34"/>
      <c r="AF13" s="34"/>
    </row>
    <row r="14" spans="1:32" s="68" customFormat="1" ht="12" customHeight="1">
      <c r="A14" s="58"/>
      <c r="B14" s="58"/>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row>
    <row r="15" spans="1:32" s="68" customFormat="1">
      <c r="A15" s="58"/>
      <c r="B15" s="58"/>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row>
    <row r="16" spans="1:32" s="68" customFormat="1">
      <c r="A16" s="58"/>
      <c r="B16" s="58"/>
      <c r="C16" s="58"/>
      <c r="D16" s="58"/>
      <c r="E16" s="58"/>
      <c r="F16" s="58"/>
      <c r="G16" s="58"/>
      <c r="H16" s="58"/>
      <c r="I16" s="58"/>
      <c r="J16" s="58"/>
      <c r="K16" s="58"/>
      <c r="L16" s="58"/>
      <c r="M16" s="58"/>
      <c r="N16" s="58"/>
      <c r="O16" s="58"/>
      <c r="P16" s="58"/>
      <c r="Q16" s="58"/>
      <c r="R16" s="58"/>
      <c r="S16" s="58"/>
      <c r="T16" s="58"/>
      <c r="U16" s="58"/>
      <c r="V16" s="58"/>
      <c r="W16" s="58"/>
      <c r="X16" s="58"/>
      <c r="Y16" s="58"/>
      <c r="Z16" s="58"/>
      <c r="AA16" s="58"/>
      <c r="AB16" s="58"/>
      <c r="AC16" s="58"/>
      <c r="AD16" s="58"/>
      <c r="AE16" s="58"/>
      <c r="AF16" s="58"/>
    </row>
    <row r="17" spans="1:32" s="68" customFormat="1">
      <c r="A17" s="58"/>
      <c r="B17" s="58"/>
      <c r="C17" s="58"/>
      <c r="D17" s="58"/>
      <c r="E17" s="58"/>
      <c r="F17" s="58"/>
      <c r="G17" s="58"/>
      <c r="H17" s="58"/>
      <c r="I17" s="58"/>
      <c r="J17" s="58"/>
      <c r="K17" s="58"/>
      <c r="L17" s="58"/>
      <c r="M17" s="58"/>
      <c r="N17" s="58"/>
      <c r="O17" s="58"/>
      <c r="P17" s="58"/>
      <c r="Q17" s="58"/>
      <c r="R17" s="58"/>
      <c r="S17" s="58"/>
      <c r="T17" s="58"/>
      <c r="U17" s="58"/>
      <c r="V17" s="58"/>
      <c r="W17" s="58"/>
      <c r="X17" s="58"/>
      <c r="Y17" s="58"/>
      <c r="Z17" s="58"/>
      <c r="AA17" s="58"/>
      <c r="AB17" s="58"/>
      <c r="AC17" s="58"/>
      <c r="AD17" s="58"/>
      <c r="AE17" s="58"/>
      <c r="AF17" s="58"/>
    </row>
    <row r="18" spans="1:32" s="68" customFormat="1">
      <c r="A18" s="58"/>
      <c r="B18" s="58"/>
      <c r="C18" s="58"/>
      <c r="D18" s="58"/>
      <c r="E18" s="58"/>
      <c r="F18" s="58"/>
      <c r="G18" s="58"/>
      <c r="H18" s="58"/>
      <c r="I18" s="58"/>
      <c r="J18" s="58"/>
      <c r="K18" s="58"/>
      <c r="L18" s="58"/>
      <c r="M18" s="58"/>
      <c r="N18" s="58"/>
      <c r="O18" s="58"/>
      <c r="P18" s="58"/>
      <c r="Q18" s="58"/>
      <c r="R18" s="58"/>
      <c r="S18" s="58"/>
      <c r="T18" s="58"/>
      <c r="U18" s="58"/>
      <c r="V18" s="58"/>
      <c r="W18" s="58"/>
      <c r="X18" s="58"/>
      <c r="Y18" s="58"/>
      <c r="Z18" s="58"/>
      <c r="AA18" s="58"/>
      <c r="AB18" s="58"/>
      <c r="AC18" s="58"/>
      <c r="AD18" s="58"/>
      <c r="AE18" s="58"/>
      <c r="AF18" s="58"/>
    </row>
    <row r="19" spans="1:32" s="68" customFormat="1">
      <c r="A19" s="58"/>
      <c r="B19" s="58"/>
      <c r="C19" s="58"/>
      <c r="D19" s="58"/>
      <c r="E19" s="58"/>
      <c r="F19" s="58"/>
      <c r="G19" s="58"/>
      <c r="H19" s="58"/>
      <c r="I19" s="58"/>
      <c r="J19" s="58"/>
      <c r="K19" s="58"/>
      <c r="L19" s="58"/>
      <c r="M19" s="58"/>
      <c r="N19" s="58"/>
      <c r="O19" s="58"/>
      <c r="P19" s="58"/>
      <c r="Q19" s="58"/>
      <c r="R19" s="58"/>
      <c r="S19" s="58"/>
      <c r="T19" s="58"/>
      <c r="U19" s="58"/>
      <c r="V19" s="58"/>
      <c r="W19" s="58"/>
      <c r="X19" s="58"/>
      <c r="Y19" s="58"/>
      <c r="Z19" s="58"/>
      <c r="AA19" s="58"/>
      <c r="AB19" s="58"/>
      <c r="AC19" s="58"/>
      <c r="AD19" s="58"/>
      <c r="AE19" s="58"/>
      <c r="AF19" s="58"/>
    </row>
    <row r="20" spans="1:32" s="68" customFormat="1">
      <c r="A20" s="58"/>
      <c r="B20" s="58"/>
      <c r="C20" s="58"/>
      <c r="D20" s="58"/>
      <c r="E20" s="58"/>
      <c r="F20" s="58"/>
      <c r="G20" s="58"/>
      <c r="H20" s="58"/>
      <c r="I20" s="58"/>
      <c r="J20" s="58"/>
      <c r="K20" s="58"/>
      <c r="L20" s="58"/>
      <c r="M20" s="58"/>
      <c r="N20" s="58"/>
      <c r="O20" s="58"/>
      <c r="P20" s="58"/>
      <c r="Q20" s="58"/>
      <c r="R20" s="58"/>
      <c r="S20" s="58"/>
      <c r="T20" s="58"/>
      <c r="U20" s="58"/>
      <c r="V20" s="58"/>
      <c r="W20" s="58"/>
      <c r="X20" s="58"/>
      <c r="Y20" s="58"/>
      <c r="Z20" s="58"/>
      <c r="AA20" s="58"/>
      <c r="AB20" s="58"/>
      <c r="AC20" s="58"/>
      <c r="AD20" s="58"/>
      <c r="AE20" s="58"/>
      <c r="AF20" s="58"/>
    </row>
    <row r="21" spans="1:32" s="67" customFormat="1">
      <c r="A21" s="58"/>
      <c r="B21" s="58"/>
      <c r="C21" s="58"/>
      <c r="D21" s="58"/>
      <c r="E21" s="58"/>
      <c r="F21" s="58"/>
      <c r="G21" s="58"/>
      <c r="H21" s="58"/>
      <c r="I21" s="58"/>
      <c r="J21" s="58"/>
      <c r="K21" s="58"/>
      <c r="L21" s="58"/>
      <c r="M21" s="58"/>
      <c r="N21" s="58"/>
      <c r="O21" s="58"/>
      <c r="P21" s="58"/>
      <c r="Q21" s="58"/>
      <c r="R21" s="58"/>
      <c r="S21" s="58"/>
      <c r="T21" s="58"/>
      <c r="U21" s="58"/>
      <c r="V21" s="58"/>
      <c r="W21" s="58"/>
      <c r="X21" s="58"/>
      <c r="Y21" s="58"/>
      <c r="Z21" s="58"/>
      <c r="AA21" s="58"/>
      <c r="AB21" s="58"/>
      <c r="AC21" s="58"/>
      <c r="AD21" s="58"/>
      <c r="AE21" s="58"/>
      <c r="AF21" s="58"/>
    </row>
    <row r="22" spans="1:32" s="67" customFormat="1">
      <c r="A22" s="58"/>
      <c r="B22" s="58"/>
      <c r="C22" s="58"/>
      <c r="D22" s="58"/>
      <c r="E22" s="58"/>
      <c r="F22" s="58"/>
      <c r="G22" s="58"/>
      <c r="H22" s="58"/>
      <c r="I22" s="58"/>
      <c r="J22" s="58"/>
      <c r="K22" s="58"/>
      <c r="L22" s="58"/>
      <c r="M22" s="58"/>
      <c r="N22" s="58"/>
      <c r="O22" s="58"/>
      <c r="P22" s="58"/>
      <c r="Q22" s="58"/>
      <c r="R22" s="58"/>
      <c r="S22" s="58"/>
      <c r="T22" s="58"/>
      <c r="U22" s="58"/>
      <c r="V22" s="58"/>
      <c r="W22" s="58"/>
      <c r="X22" s="58"/>
      <c r="Y22" s="58"/>
      <c r="Z22" s="58"/>
      <c r="AA22" s="58"/>
      <c r="AB22" s="58"/>
      <c r="AC22" s="58"/>
      <c r="AD22" s="58"/>
      <c r="AE22" s="58"/>
      <c r="AF22" s="58"/>
    </row>
    <row r="23" spans="1:32" s="67" customFormat="1">
      <c r="A23" s="58"/>
      <c r="B23" s="58"/>
      <c r="C23" s="58"/>
      <c r="D23" s="58"/>
      <c r="E23" s="58"/>
      <c r="F23" s="58"/>
      <c r="G23" s="58"/>
      <c r="H23" s="58"/>
      <c r="I23" s="58"/>
      <c r="J23" s="58"/>
      <c r="K23" s="58"/>
      <c r="L23" s="58"/>
      <c r="M23" s="58"/>
      <c r="N23" s="58"/>
      <c r="O23" s="58"/>
      <c r="P23" s="58"/>
      <c r="Q23" s="58"/>
      <c r="R23" s="58"/>
      <c r="S23" s="58"/>
      <c r="T23" s="58"/>
      <c r="U23" s="58"/>
      <c r="V23" s="58"/>
      <c r="W23" s="58"/>
      <c r="X23" s="58"/>
      <c r="Y23" s="58"/>
      <c r="Z23" s="58"/>
      <c r="AA23" s="58"/>
      <c r="AB23" s="58"/>
      <c r="AC23" s="58"/>
      <c r="AD23" s="58"/>
      <c r="AE23" s="58"/>
      <c r="AF23" s="58"/>
    </row>
    <row r="24" spans="1:32" s="67" customFormat="1">
      <c r="A24" s="58"/>
      <c r="B24" s="58"/>
      <c r="C24" s="58"/>
      <c r="D24" s="58"/>
      <c r="E24" s="58"/>
      <c r="F24" s="58"/>
      <c r="G24" s="58"/>
      <c r="H24" s="58"/>
      <c r="I24" s="58"/>
      <c r="J24" s="58"/>
      <c r="K24" s="58"/>
      <c r="L24" s="58"/>
      <c r="M24" s="58"/>
      <c r="N24" s="58"/>
      <c r="O24" s="58"/>
      <c r="P24" s="58"/>
      <c r="Q24" s="58"/>
      <c r="R24" s="58"/>
      <c r="S24" s="58"/>
      <c r="T24" s="58"/>
      <c r="U24" s="58"/>
      <c r="V24" s="58"/>
      <c r="W24" s="58"/>
      <c r="X24" s="58"/>
      <c r="Y24" s="58"/>
      <c r="Z24" s="58"/>
      <c r="AA24" s="58"/>
      <c r="AB24" s="58"/>
      <c r="AC24" s="58"/>
      <c r="AD24" s="58"/>
      <c r="AE24" s="58"/>
      <c r="AF24" s="58"/>
    </row>
    <row r="25" spans="1:32" s="67" customFormat="1">
      <c r="A25" s="58"/>
      <c r="B25" s="58"/>
      <c r="C25" s="58"/>
      <c r="D25" s="58"/>
      <c r="E25" s="58"/>
      <c r="F25" s="58"/>
      <c r="G25" s="58"/>
      <c r="H25" s="58"/>
      <c r="I25" s="58"/>
      <c r="J25" s="58"/>
      <c r="K25" s="58"/>
      <c r="L25" s="58"/>
      <c r="M25" s="58"/>
      <c r="N25" s="58"/>
      <c r="O25" s="58"/>
      <c r="P25" s="58"/>
      <c r="Q25" s="58"/>
      <c r="R25" s="58"/>
      <c r="S25" s="58"/>
      <c r="T25" s="58"/>
      <c r="U25" s="58"/>
      <c r="V25" s="58"/>
      <c r="W25" s="58"/>
      <c r="X25" s="58"/>
      <c r="Y25" s="58"/>
      <c r="Z25" s="58"/>
      <c r="AA25" s="58"/>
      <c r="AB25" s="58"/>
      <c r="AC25" s="58"/>
      <c r="AD25" s="58"/>
      <c r="AE25" s="58"/>
      <c r="AF25" s="58"/>
    </row>
    <row r="26" spans="1:32" s="67" customFormat="1">
      <c r="A26" s="58"/>
      <c r="B26" s="58"/>
      <c r="C26" s="58"/>
      <c r="D26" s="58"/>
      <c r="E26" s="58"/>
      <c r="F26" s="58"/>
      <c r="G26" s="58"/>
      <c r="H26" s="58"/>
      <c r="I26" s="58"/>
      <c r="J26" s="58"/>
      <c r="K26" s="58"/>
      <c r="L26" s="58"/>
      <c r="M26" s="58"/>
      <c r="N26" s="58"/>
      <c r="O26" s="58"/>
      <c r="P26" s="58"/>
      <c r="Q26" s="58"/>
      <c r="R26" s="58"/>
      <c r="S26" s="58"/>
      <c r="T26" s="58"/>
      <c r="U26" s="58"/>
      <c r="V26" s="58"/>
      <c r="W26" s="58"/>
      <c r="X26" s="58"/>
      <c r="Y26" s="58"/>
      <c r="Z26" s="58"/>
      <c r="AA26" s="58"/>
      <c r="AB26" s="58"/>
      <c r="AC26" s="58"/>
      <c r="AD26" s="58"/>
      <c r="AE26" s="58"/>
      <c r="AF26" s="58"/>
    </row>
    <row r="27" spans="1:32" s="67" customFormat="1">
      <c r="A27" s="58"/>
      <c r="B27" s="58"/>
      <c r="C27" s="58"/>
      <c r="D27" s="58"/>
      <c r="E27" s="58"/>
      <c r="F27" s="58"/>
      <c r="G27" s="58"/>
      <c r="H27" s="58"/>
      <c r="I27" s="58"/>
      <c r="J27" s="58"/>
      <c r="K27" s="58"/>
      <c r="L27" s="58"/>
      <c r="M27" s="58"/>
      <c r="N27" s="58"/>
      <c r="O27" s="58"/>
      <c r="P27" s="58"/>
      <c r="Q27" s="58"/>
      <c r="R27" s="58"/>
      <c r="S27" s="58"/>
      <c r="T27" s="58"/>
      <c r="U27" s="58"/>
      <c r="V27" s="58"/>
      <c r="W27" s="58"/>
      <c r="X27" s="58"/>
      <c r="Y27" s="58"/>
      <c r="Z27" s="58"/>
      <c r="AA27" s="58"/>
      <c r="AB27" s="58"/>
      <c r="AC27" s="58"/>
      <c r="AD27" s="58"/>
      <c r="AE27" s="58"/>
      <c r="AF27" s="58"/>
    </row>
    <row r="28" spans="1:32" s="67" customFormat="1">
      <c r="A28" s="58"/>
      <c r="B28" s="58"/>
      <c r="C28" s="58"/>
      <c r="D28" s="58"/>
      <c r="E28" s="58"/>
      <c r="F28" s="58"/>
      <c r="G28" s="58"/>
      <c r="H28" s="58"/>
      <c r="I28" s="58"/>
      <c r="J28" s="58"/>
      <c r="K28" s="58"/>
      <c r="L28" s="58"/>
      <c r="M28" s="58"/>
      <c r="N28" s="58"/>
      <c r="O28" s="58"/>
      <c r="P28" s="58"/>
      <c r="Q28" s="58"/>
      <c r="R28" s="58"/>
      <c r="S28" s="58"/>
      <c r="T28" s="58"/>
      <c r="U28" s="58"/>
      <c r="V28" s="58"/>
      <c r="W28" s="58"/>
      <c r="X28" s="58"/>
      <c r="Y28" s="58"/>
      <c r="Z28" s="58"/>
      <c r="AA28" s="58"/>
      <c r="AB28" s="58"/>
      <c r="AC28" s="58"/>
      <c r="AD28" s="58"/>
      <c r="AE28" s="58"/>
      <c r="AF28" s="58"/>
    </row>
    <row r="29" spans="1:32" s="67" customFormat="1">
      <c r="A29" s="58"/>
      <c r="B29" s="58"/>
      <c r="C29" s="58"/>
      <c r="D29" s="58"/>
      <c r="E29" s="58"/>
      <c r="F29" s="58"/>
      <c r="G29" s="58"/>
      <c r="H29" s="58"/>
      <c r="I29" s="58"/>
      <c r="J29" s="58"/>
      <c r="K29" s="58"/>
      <c r="L29" s="58"/>
      <c r="M29" s="58"/>
      <c r="N29" s="58"/>
      <c r="O29" s="58"/>
      <c r="P29" s="58"/>
      <c r="Q29" s="58"/>
      <c r="R29" s="58"/>
      <c r="S29" s="58"/>
      <c r="T29" s="58"/>
      <c r="U29" s="58"/>
      <c r="V29" s="58"/>
      <c r="W29" s="58"/>
      <c r="X29" s="58"/>
      <c r="Y29" s="58"/>
      <c r="Z29" s="58"/>
      <c r="AA29" s="58"/>
      <c r="AB29" s="58"/>
      <c r="AC29" s="58"/>
      <c r="AD29" s="58"/>
      <c r="AE29" s="58"/>
      <c r="AF29" s="58"/>
    </row>
    <row r="30" spans="1:32" s="67" customFormat="1">
      <c r="A30" s="58"/>
      <c r="B30" s="58"/>
      <c r="C30" s="58"/>
      <c r="D30" s="58"/>
      <c r="E30" s="58"/>
      <c r="F30" s="58"/>
      <c r="G30" s="58"/>
      <c r="H30" s="58"/>
      <c r="I30" s="58"/>
      <c r="J30" s="58"/>
      <c r="K30" s="58"/>
      <c r="L30" s="58"/>
      <c r="M30" s="58"/>
      <c r="N30" s="58"/>
      <c r="O30" s="58"/>
      <c r="P30" s="58"/>
      <c r="Q30" s="58"/>
      <c r="R30" s="58"/>
      <c r="S30" s="58"/>
      <c r="T30" s="58"/>
      <c r="U30" s="58"/>
      <c r="V30" s="58"/>
      <c r="W30" s="58"/>
      <c r="X30" s="58"/>
      <c r="Y30" s="58"/>
      <c r="Z30" s="58"/>
      <c r="AA30" s="58"/>
      <c r="AB30" s="58"/>
      <c r="AC30" s="58"/>
      <c r="AD30" s="58"/>
      <c r="AE30" s="58"/>
      <c r="AF30" s="58"/>
    </row>
    <row r="31" spans="1:32" s="67" customFormat="1">
      <c r="A31" s="58"/>
      <c r="B31" s="58"/>
      <c r="C31" s="58"/>
      <c r="D31" s="58"/>
      <c r="E31" s="58"/>
      <c r="F31" s="58"/>
      <c r="G31" s="58"/>
      <c r="H31" s="58"/>
      <c r="I31" s="58"/>
      <c r="J31" s="58"/>
      <c r="K31" s="58"/>
      <c r="L31" s="58"/>
      <c r="M31" s="58"/>
      <c r="N31" s="58"/>
      <c r="O31" s="58"/>
      <c r="P31" s="58"/>
      <c r="Q31" s="58"/>
      <c r="R31" s="58"/>
      <c r="S31" s="58"/>
      <c r="T31" s="58"/>
      <c r="U31" s="58"/>
      <c r="V31" s="58"/>
      <c r="W31" s="58"/>
      <c r="X31" s="58"/>
      <c r="Y31" s="58"/>
      <c r="Z31" s="58"/>
      <c r="AA31" s="58"/>
      <c r="AB31" s="58"/>
      <c r="AC31" s="58"/>
      <c r="AD31" s="58"/>
      <c r="AE31" s="58"/>
      <c r="AF31" s="58"/>
    </row>
    <row r="32" spans="1:32" s="67" customFormat="1">
      <c r="A32" s="58"/>
      <c r="B32" s="58"/>
      <c r="C32" s="58"/>
      <c r="D32" s="58"/>
      <c r="E32" s="58"/>
      <c r="F32" s="58"/>
      <c r="G32" s="58"/>
      <c r="H32" s="58"/>
      <c r="I32" s="58"/>
      <c r="J32" s="58"/>
      <c r="K32" s="58"/>
      <c r="L32" s="58"/>
      <c r="M32" s="58"/>
      <c r="N32" s="58"/>
      <c r="O32" s="58"/>
      <c r="P32" s="58"/>
      <c r="Q32" s="58"/>
      <c r="R32" s="58"/>
      <c r="S32" s="58"/>
      <c r="T32" s="58"/>
      <c r="U32" s="58"/>
      <c r="V32" s="58"/>
      <c r="W32" s="58"/>
      <c r="X32" s="58"/>
      <c r="Y32" s="58"/>
      <c r="Z32" s="58"/>
      <c r="AA32" s="58"/>
      <c r="AB32" s="58"/>
      <c r="AC32" s="58"/>
      <c r="AD32" s="58"/>
      <c r="AE32" s="58"/>
      <c r="AF32" s="58"/>
    </row>
    <row r="33" spans="1:32" s="67" customFormat="1">
      <c r="A33" s="58"/>
      <c r="B33" s="58"/>
      <c r="C33" s="58"/>
      <c r="D33" s="58"/>
      <c r="E33" s="58"/>
      <c r="F33" s="58"/>
      <c r="G33" s="58"/>
      <c r="H33" s="58"/>
      <c r="I33" s="58"/>
      <c r="J33" s="58"/>
      <c r="K33" s="58"/>
      <c r="L33" s="58"/>
      <c r="M33" s="58"/>
      <c r="N33" s="58"/>
      <c r="O33" s="58"/>
      <c r="P33" s="58"/>
      <c r="Q33" s="58"/>
      <c r="R33" s="58"/>
      <c r="S33" s="58"/>
      <c r="T33" s="58"/>
      <c r="U33" s="58"/>
      <c r="V33" s="58"/>
      <c r="W33" s="58"/>
      <c r="X33" s="58"/>
      <c r="Y33" s="58"/>
      <c r="Z33" s="58"/>
      <c r="AA33" s="58"/>
      <c r="AB33" s="58"/>
      <c r="AC33" s="58"/>
      <c r="AD33" s="58"/>
      <c r="AE33" s="58"/>
      <c r="AF33" s="58"/>
    </row>
    <row r="34" spans="1:32" s="67" customFormat="1">
      <c r="A34" s="58"/>
      <c r="B34" s="58"/>
      <c r="C34" s="58"/>
      <c r="D34" s="58"/>
      <c r="E34" s="58"/>
      <c r="F34" s="58"/>
      <c r="G34" s="58"/>
      <c r="H34" s="58"/>
      <c r="I34" s="58"/>
      <c r="J34" s="58"/>
      <c r="K34" s="58"/>
      <c r="L34" s="58"/>
      <c r="M34" s="58"/>
      <c r="N34" s="58"/>
      <c r="O34" s="58"/>
      <c r="P34" s="58"/>
      <c r="Q34" s="58"/>
      <c r="R34" s="58"/>
      <c r="S34" s="58"/>
      <c r="T34" s="58"/>
      <c r="U34" s="58"/>
      <c r="V34" s="58"/>
      <c r="W34" s="58"/>
      <c r="X34" s="58"/>
      <c r="Y34" s="58"/>
      <c r="Z34" s="58"/>
      <c r="AA34" s="58"/>
      <c r="AB34" s="58"/>
      <c r="AC34" s="58"/>
      <c r="AD34" s="58"/>
      <c r="AE34" s="58"/>
      <c r="AF34" s="58"/>
    </row>
    <row r="35" spans="1:32" s="67" customFormat="1">
      <c r="A35" s="58"/>
      <c r="B35" s="58"/>
      <c r="C35" s="58"/>
      <c r="D35" s="58"/>
      <c r="E35" s="58"/>
      <c r="F35" s="58"/>
      <c r="G35" s="58"/>
      <c r="H35" s="58"/>
      <c r="I35" s="58"/>
      <c r="J35" s="58"/>
      <c r="K35" s="58"/>
      <c r="L35" s="58"/>
      <c r="M35" s="58"/>
      <c r="N35" s="58"/>
      <c r="O35" s="58"/>
      <c r="P35" s="58"/>
      <c r="Q35" s="58"/>
      <c r="R35" s="58"/>
      <c r="S35" s="58"/>
      <c r="T35" s="58"/>
      <c r="U35" s="58"/>
      <c r="V35" s="58"/>
      <c r="W35" s="58"/>
      <c r="X35" s="58"/>
      <c r="Y35" s="58"/>
      <c r="Z35" s="58"/>
      <c r="AA35" s="58"/>
      <c r="AB35" s="58"/>
      <c r="AC35" s="58"/>
      <c r="AD35" s="58"/>
      <c r="AE35" s="58"/>
      <c r="AF35" s="58"/>
    </row>
    <row r="36" spans="1:32" s="67" customFormat="1">
      <c r="A36" s="58"/>
      <c r="B36" s="58"/>
      <c r="C36" s="58"/>
      <c r="D36" s="58"/>
      <c r="E36" s="58"/>
      <c r="F36" s="58"/>
      <c r="G36" s="58"/>
      <c r="H36" s="58"/>
      <c r="I36" s="58"/>
      <c r="J36" s="58"/>
      <c r="K36" s="58"/>
      <c r="L36" s="58"/>
      <c r="M36" s="58"/>
      <c r="N36" s="58"/>
      <c r="O36" s="58"/>
      <c r="P36" s="58"/>
      <c r="Q36" s="58"/>
      <c r="R36" s="58"/>
      <c r="S36" s="58"/>
      <c r="T36" s="58"/>
      <c r="U36" s="58"/>
      <c r="V36" s="58"/>
      <c r="W36" s="58"/>
      <c r="X36" s="58"/>
      <c r="Y36" s="58"/>
      <c r="Z36" s="58"/>
      <c r="AA36" s="58"/>
      <c r="AB36" s="58"/>
      <c r="AC36" s="58"/>
      <c r="AD36" s="58"/>
      <c r="AE36" s="58"/>
      <c r="AF36" s="58"/>
    </row>
    <row r="37" spans="1:32" s="67" customFormat="1">
      <c r="A37" s="58"/>
      <c r="B37" s="58"/>
      <c r="C37" s="58"/>
      <c r="D37" s="58"/>
      <c r="E37" s="58"/>
      <c r="F37" s="58"/>
      <c r="G37" s="58"/>
      <c r="H37" s="58"/>
      <c r="I37" s="58"/>
      <c r="J37" s="58"/>
      <c r="K37" s="58"/>
      <c r="L37" s="58"/>
      <c r="M37" s="58"/>
      <c r="N37" s="58"/>
      <c r="O37" s="58"/>
      <c r="P37" s="58"/>
      <c r="Q37" s="58"/>
      <c r="R37" s="58"/>
      <c r="S37" s="58"/>
      <c r="T37" s="58"/>
      <c r="U37" s="58"/>
      <c r="V37" s="58"/>
      <c r="W37" s="58"/>
      <c r="X37" s="58"/>
      <c r="Y37" s="58"/>
      <c r="Z37" s="58"/>
      <c r="AA37" s="58"/>
      <c r="AB37" s="58"/>
      <c r="AC37" s="58"/>
      <c r="AD37" s="58"/>
      <c r="AE37" s="58"/>
      <c r="AF37" s="58"/>
    </row>
    <row r="38" spans="1:32" s="67" customFormat="1">
      <c r="A38" s="58"/>
      <c r="B38" s="58"/>
      <c r="C38" s="58"/>
      <c r="D38" s="58"/>
      <c r="E38" s="58"/>
      <c r="F38" s="58"/>
      <c r="G38" s="58"/>
      <c r="H38" s="58"/>
      <c r="I38" s="58"/>
      <c r="J38" s="58"/>
      <c r="K38" s="58"/>
      <c r="L38" s="58"/>
      <c r="M38" s="58"/>
      <c r="N38" s="58"/>
      <c r="O38" s="58"/>
      <c r="P38" s="58"/>
      <c r="Q38" s="58"/>
      <c r="R38" s="58"/>
      <c r="S38" s="58"/>
      <c r="T38" s="58"/>
      <c r="U38" s="58"/>
      <c r="V38" s="58"/>
      <c r="W38" s="58"/>
      <c r="X38" s="58"/>
      <c r="Y38" s="58"/>
      <c r="Z38" s="58"/>
      <c r="AA38" s="58"/>
      <c r="AB38" s="58"/>
      <c r="AC38" s="58"/>
      <c r="AD38" s="58"/>
      <c r="AE38" s="58"/>
      <c r="AF38" s="58"/>
    </row>
    <row r="39" spans="1:32" s="67" customFormat="1">
      <c r="A39" s="58"/>
      <c r="B39" s="58"/>
      <c r="C39" s="58"/>
      <c r="D39" s="58"/>
      <c r="E39" s="58"/>
      <c r="F39" s="58"/>
      <c r="G39" s="58"/>
      <c r="H39" s="58"/>
      <c r="I39" s="58"/>
      <c r="J39" s="58"/>
      <c r="K39" s="58"/>
      <c r="L39" s="58"/>
      <c r="M39" s="58"/>
      <c r="N39" s="58"/>
      <c r="O39" s="58"/>
      <c r="P39" s="58"/>
      <c r="Q39" s="58"/>
      <c r="R39" s="58"/>
      <c r="S39" s="58"/>
      <c r="T39" s="58"/>
      <c r="U39" s="58"/>
      <c r="V39" s="58"/>
      <c r="W39" s="58"/>
      <c r="X39" s="58"/>
      <c r="Y39" s="58"/>
      <c r="Z39" s="58"/>
      <c r="AA39" s="58"/>
      <c r="AB39" s="58"/>
      <c r="AC39" s="58"/>
      <c r="AD39" s="58"/>
      <c r="AE39" s="58"/>
      <c r="AF39" s="58"/>
    </row>
    <row r="40" spans="1:32" s="67" customFormat="1">
      <c r="A40" s="58"/>
      <c r="B40" s="58"/>
      <c r="C40" s="58"/>
      <c r="D40" s="58"/>
      <c r="E40" s="58"/>
      <c r="F40" s="58"/>
      <c r="G40" s="58"/>
      <c r="H40" s="58"/>
      <c r="I40" s="58"/>
      <c r="J40" s="58"/>
      <c r="K40" s="58"/>
      <c r="L40" s="58"/>
      <c r="M40" s="58"/>
      <c r="N40" s="58"/>
      <c r="O40" s="58"/>
      <c r="P40" s="58"/>
      <c r="Q40" s="58"/>
      <c r="R40" s="58"/>
      <c r="S40" s="58"/>
      <c r="T40" s="58"/>
      <c r="U40" s="58"/>
      <c r="V40" s="58"/>
      <c r="W40" s="58"/>
      <c r="X40" s="58"/>
      <c r="Y40" s="58"/>
      <c r="Z40" s="58"/>
      <c r="AA40" s="58"/>
      <c r="AB40" s="58"/>
      <c r="AC40" s="58"/>
      <c r="AD40" s="58"/>
      <c r="AE40" s="58"/>
      <c r="AF40" s="58"/>
    </row>
    <row r="41" spans="1:32" s="67" customFormat="1">
      <c r="A41" s="58"/>
      <c r="B41" s="58"/>
      <c r="C41" s="58"/>
      <c r="D41" s="58"/>
      <c r="E41" s="58"/>
      <c r="F41" s="58"/>
      <c r="G41" s="58"/>
      <c r="H41" s="58"/>
      <c r="I41" s="58"/>
      <c r="J41" s="58"/>
      <c r="K41" s="58"/>
      <c r="L41" s="58"/>
      <c r="M41" s="58"/>
      <c r="N41" s="58"/>
      <c r="O41" s="58"/>
      <c r="P41" s="58"/>
      <c r="Q41" s="58"/>
      <c r="R41" s="58"/>
      <c r="S41" s="58"/>
      <c r="T41" s="58"/>
      <c r="U41" s="58"/>
      <c r="V41" s="58"/>
      <c r="W41" s="58"/>
      <c r="X41" s="58"/>
      <c r="Y41" s="58"/>
      <c r="Z41" s="58"/>
      <c r="AA41" s="58"/>
      <c r="AB41" s="58"/>
      <c r="AC41" s="58"/>
      <c r="AD41" s="58"/>
      <c r="AE41" s="58"/>
      <c r="AF41" s="58"/>
    </row>
    <row r="42" spans="1:32" s="67" customFormat="1">
      <c r="A42" s="58"/>
      <c r="B42" s="58"/>
      <c r="C42" s="58"/>
      <c r="D42" s="58"/>
      <c r="E42" s="58"/>
      <c r="F42" s="58"/>
      <c r="G42" s="58"/>
      <c r="H42" s="58"/>
      <c r="I42" s="58"/>
      <c r="J42" s="58"/>
      <c r="K42" s="58"/>
      <c r="L42" s="58"/>
      <c r="M42" s="58"/>
      <c r="N42" s="58"/>
      <c r="O42" s="58"/>
      <c r="P42" s="58"/>
      <c r="Q42" s="58"/>
      <c r="R42" s="58"/>
      <c r="S42" s="58"/>
      <c r="T42" s="58"/>
      <c r="U42" s="58"/>
      <c r="V42" s="58"/>
      <c r="W42" s="58"/>
      <c r="X42" s="58"/>
      <c r="Y42" s="58"/>
      <c r="Z42" s="58"/>
      <c r="AA42" s="58"/>
      <c r="AB42" s="58"/>
      <c r="AC42" s="58"/>
      <c r="AD42" s="58"/>
      <c r="AE42" s="58"/>
      <c r="AF42" s="58"/>
    </row>
    <row r="43" spans="1:32" s="67" customFormat="1">
      <c r="A43" s="58"/>
      <c r="B43" s="58"/>
      <c r="C43" s="58"/>
      <c r="D43" s="58"/>
      <c r="E43" s="58"/>
      <c r="F43" s="58"/>
      <c r="G43" s="58"/>
      <c r="H43" s="58"/>
      <c r="I43" s="58"/>
      <c r="J43" s="58"/>
      <c r="K43" s="58"/>
      <c r="L43" s="58"/>
      <c r="M43" s="58"/>
      <c r="N43" s="58"/>
      <c r="O43" s="58"/>
      <c r="P43" s="58"/>
      <c r="Q43" s="58"/>
      <c r="R43" s="58"/>
      <c r="S43" s="58"/>
      <c r="T43" s="58"/>
      <c r="U43" s="58"/>
      <c r="V43" s="58"/>
      <c r="W43" s="58"/>
      <c r="X43" s="58"/>
      <c r="Y43" s="58"/>
      <c r="Z43" s="58"/>
      <c r="AA43" s="58"/>
      <c r="AB43" s="58"/>
      <c r="AC43" s="58"/>
      <c r="AD43" s="58"/>
      <c r="AE43" s="58"/>
      <c r="AF43" s="58"/>
    </row>
    <row r="44" spans="1:32" s="67" customFormat="1">
      <c r="A44" s="58"/>
      <c r="B44" s="58"/>
      <c r="C44" s="58"/>
      <c r="D44" s="58"/>
      <c r="E44" s="58"/>
      <c r="F44" s="58"/>
      <c r="G44" s="58"/>
      <c r="H44" s="58"/>
      <c r="I44" s="58"/>
      <c r="J44" s="58"/>
      <c r="K44" s="58"/>
      <c r="L44" s="58"/>
      <c r="M44" s="58"/>
      <c r="N44" s="58"/>
      <c r="O44" s="58"/>
      <c r="P44" s="58"/>
      <c r="Q44" s="58"/>
      <c r="R44" s="58"/>
      <c r="S44" s="58"/>
      <c r="T44" s="58"/>
      <c r="U44" s="58"/>
      <c r="V44" s="58"/>
      <c r="W44" s="58"/>
      <c r="X44" s="58"/>
      <c r="Y44" s="58"/>
      <c r="Z44" s="58"/>
      <c r="AA44" s="58"/>
      <c r="AB44" s="58"/>
      <c r="AC44" s="58"/>
      <c r="AD44" s="58"/>
      <c r="AE44" s="58"/>
      <c r="AF44" s="58"/>
    </row>
    <row r="45" spans="1:32" s="67" customFormat="1">
      <c r="A45" s="58"/>
      <c r="B45" s="58"/>
      <c r="C45" s="58"/>
      <c r="D45" s="58"/>
      <c r="E45" s="58"/>
      <c r="F45" s="58"/>
      <c r="G45" s="58"/>
      <c r="H45" s="58"/>
      <c r="I45" s="58"/>
      <c r="J45" s="58"/>
      <c r="K45" s="58"/>
      <c r="L45" s="58"/>
      <c r="M45" s="58"/>
      <c r="N45" s="58"/>
      <c r="O45" s="58"/>
      <c r="P45" s="58"/>
      <c r="Q45" s="58"/>
      <c r="R45" s="58"/>
      <c r="S45" s="58"/>
      <c r="T45" s="58"/>
      <c r="U45" s="58"/>
      <c r="V45" s="58"/>
      <c r="W45" s="58"/>
      <c r="X45" s="58"/>
      <c r="Y45" s="58"/>
      <c r="Z45" s="58"/>
      <c r="AA45" s="58"/>
      <c r="AB45" s="58"/>
      <c r="AC45" s="58"/>
      <c r="AD45" s="58"/>
      <c r="AE45" s="58"/>
      <c r="AF45" s="58"/>
    </row>
    <row r="46" spans="1:32" s="67" customFormat="1">
      <c r="A46" s="58"/>
      <c r="B46" s="58"/>
      <c r="C46" s="58"/>
      <c r="D46" s="58"/>
      <c r="E46" s="58"/>
      <c r="F46" s="58"/>
      <c r="G46" s="58"/>
      <c r="H46" s="58"/>
      <c r="I46" s="58"/>
      <c r="J46" s="58"/>
      <c r="K46" s="58"/>
      <c r="L46" s="58"/>
      <c r="M46" s="58"/>
      <c r="N46" s="58"/>
      <c r="O46" s="58"/>
      <c r="P46" s="58"/>
      <c r="Q46" s="58"/>
      <c r="R46" s="58"/>
      <c r="S46" s="58"/>
      <c r="T46" s="58"/>
      <c r="U46" s="58"/>
      <c r="V46" s="58"/>
      <c r="W46" s="58"/>
      <c r="X46" s="58"/>
      <c r="Y46" s="58"/>
      <c r="Z46" s="58"/>
      <c r="AA46" s="58"/>
      <c r="AB46" s="58"/>
      <c r="AC46" s="58"/>
      <c r="AD46" s="58"/>
      <c r="AE46" s="58"/>
      <c r="AF46" s="58"/>
    </row>
    <row r="47" spans="1:32" s="67" customFormat="1">
      <c r="A47" s="58"/>
      <c r="B47" s="58"/>
      <c r="C47" s="58"/>
      <c r="D47" s="58"/>
      <c r="E47" s="58"/>
      <c r="F47" s="58"/>
      <c r="G47" s="58"/>
      <c r="H47" s="58"/>
      <c r="I47" s="58"/>
      <c r="J47" s="58"/>
      <c r="K47" s="58"/>
      <c r="L47" s="58"/>
      <c r="M47" s="58"/>
      <c r="N47" s="58"/>
      <c r="O47" s="58"/>
      <c r="P47" s="58"/>
      <c r="Q47" s="58"/>
      <c r="R47" s="58"/>
      <c r="S47" s="58"/>
      <c r="T47" s="58"/>
      <c r="U47" s="58"/>
      <c r="V47" s="58"/>
      <c r="W47" s="58"/>
      <c r="X47" s="58"/>
      <c r="Y47" s="58"/>
      <c r="Z47" s="58"/>
      <c r="AA47" s="58"/>
      <c r="AB47" s="58"/>
      <c r="AC47" s="58"/>
      <c r="AD47" s="58"/>
      <c r="AE47" s="58"/>
      <c r="AF47" s="58"/>
    </row>
    <row r="48" spans="1:32" s="67" customFormat="1">
      <c r="A48" s="58"/>
      <c r="B48" s="58"/>
      <c r="C48" s="58"/>
      <c r="D48" s="58"/>
      <c r="E48" s="58"/>
      <c r="F48" s="58"/>
      <c r="G48" s="58"/>
      <c r="H48" s="58"/>
      <c r="I48" s="58"/>
      <c r="J48" s="58"/>
      <c r="K48" s="58"/>
      <c r="L48" s="58"/>
      <c r="M48" s="58"/>
      <c r="N48" s="58"/>
      <c r="O48" s="58"/>
      <c r="P48" s="58"/>
      <c r="Q48" s="58"/>
      <c r="R48" s="58"/>
      <c r="S48" s="58"/>
      <c r="T48" s="58"/>
      <c r="U48" s="58"/>
      <c r="V48" s="58"/>
      <c r="W48" s="58"/>
      <c r="X48" s="58"/>
      <c r="Y48" s="58"/>
      <c r="Z48" s="58"/>
      <c r="AA48" s="58"/>
      <c r="AB48" s="58"/>
      <c r="AC48" s="58"/>
      <c r="AD48" s="58"/>
      <c r="AE48" s="58"/>
      <c r="AF48" s="58"/>
    </row>
    <row r="49" spans="1:32" s="67" customFormat="1">
      <c r="A49" s="58"/>
      <c r="B49" s="58"/>
      <c r="C49" s="58"/>
      <c r="D49" s="58"/>
      <c r="E49" s="58"/>
      <c r="F49" s="58"/>
      <c r="G49" s="58"/>
      <c r="H49" s="58"/>
      <c r="I49" s="58"/>
      <c r="J49" s="58"/>
      <c r="K49" s="58"/>
      <c r="L49" s="58"/>
      <c r="M49" s="58"/>
      <c r="N49" s="58"/>
      <c r="O49" s="58"/>
      <c r="P49" s="58"/>
      <c r="Q49" s="58"/>
      <c r="R49" s="58"/>
      <c r="S49" s="58"/>
      <c r="T49" s="58"/>
      <c r="U49" s="58"/>
      <c r="V49" s="58"/>
      <c r="W49" s="58"/>
      <c r="X49" s="58"/>
      <c r="Y49" s="58"/>
      <c r="Z49" s="58"/>
      <c r="AA49" s="58"/>
      <c r="AB49" s="58"/>
      <c r="AC49" s="58"/>
      <c r="AD49" s="58"/>
      <c r="AE49" s="58"/>
      <c r="AF49" s="58"/>
    </row>
    <row r="50" spans="1:32">
      <c r="A50" s="58"/>
      <c r="B50" s="58"/>
      <c r="C50" s="58"/>
      <c r="D50" s="58"/>
      <c r="E50" s="58"/>
      <c r="F50" s="58"/>
      <c r="G50" s="58"/>
      <c r="H50" s="58"/>
      <c r="I50" s="58"/>
      <c r="J50" s="58"/>
      <c r="K50" s="58"/>
      <c r="L50" s="58"/>
      <c r="M50" s="58"/>
      <c r="N50" s="58"/>
      <c r="O50" s="58"/>
      <c r="P50" s="58"/>
      <c r="Q50" s="58"/>
      <c r="R50" s="58"/>
      <c r="S50" s="58"/>
      <c r="T50" s="58"/>
      <c r="U50" s="58"/>
      <c r="V50" s="58"/>
      <c r="W50" s="58"/>
      <c r="X50" s="58"/>
      <c r="Y50" s="58"/>
      <c r="Z50" s="58"/>
      <c r="AA50" s="58"/>
      <c r="AB50" s="58"/>
      <c r="AC50" s="58"/>
      <c r="AD50" s="58"/>
      <c r="AE50" s="58"/>
      <c r="AF50" s="58"/>
    </row>
    <row r="51" spans="1:32">
      <c r="A51" s="58"/>
      <c r="B51" s="58"/>
      <c r="C51" s="58"/>
      <c r="D51" s="58"/>
      <c r="E51" s="58"/>
      <c r="F51" s="58"/>
      <c r="G51" s="58"/>
      <c r="H51" s="58"/>
      <c r="I51" s="58"/>
      <c r="J51" s="58"/>
      <c r="K51" s="58"/>
      <c r="L51" s="58"/>
      <c r="M51" s="58"/>
      <c r="N51" s="58"/>
      <c r="O51" s="58"/>
      <c r="P51" s="58"/>
      <c r="Q51" s="58"/>
      <c r="R51" s="58"/>
      <c r="S51" s="58"/>
      <c r="T51" s="58"/>
      <c r="U51" s="58"/>
      <c r="V51" s="58"/>
      <c r="W51" s="58"/>
      <c r="X51" s="58"/>
      <c r="Y51" s="58"/>
      <c r="Z51" s="58"/>
      <c r="AA51" s="58"/>
      <c r="AB51" s="58"/>
      <c r="AC51" s="58"/>
      <c r="AD51" s="58"/>
      <c r="AE51" s="58"/>
      <c r="AF51" s="58"/>
    </row>
    <row r="52" spans="1:32">
      <c r="A52" s="58"/>
      <c r="B52" s="58"/>
      <c r="C52" s="58"/>
      <c r="D52" s="58"/>
      <c r="E52" s="58"/>
      <c r="F52" s="58"/>
      <c r="G52" s="58"/>
      <c r="H52" s="58"/>
      <c r="I52" s="58"/>
      <c r="J52" s="58"/>
      <c r="K52" s="58"/>
      <c r="L52" s="58"/>
      <c r="M52" s="58"/>
      <c r="N52" s="58"/>
      <c r="O52" s="58"/>
      <c r="P52" s="58"/>
      <c r="Q52" s="58"/>
      <c r="R52" s="58"/>
      <c r="S52" s="58"/>
      <c r="T52" s="58"/>
      <c r="U52" s="58"/>
      <c r="V52" s="58"/>
      <c r="W52" s="58"/>
      <c r="X52" s="58"/>
      <c r="Y52" s="58"/>
      <c r="Z52" s="58"/>
      <c r="AA52" s="58"/>
      <c r="AB52" s="58"/>
      <c r="AC52" s="58"/>
      <c r="AD52" s="58"/>
      <c r="AE52" s="58"/>
      <c r="AF52" s="58"/>
    </row>
  </sheetData>
  <sheetProtection password="ACC9" sheet="1" formatCells="0" formatColumns="0" formatRows="0" insertColumns="0" deleteColumns="0" deleteRows="0"/>
  <mergeCells count="24">
    <mergeCell ref="A10:I10"/>
    <mergeCell ref="J10:AF10"/>
    <mergeCell ref="A11:I11"/>
    <mergeCell ref="J11:U11"/>
    <mergeCell ref="V11:X11"/>
    <mergeCell ref="Y11:AF11"/>
    <mergeCell ref="AD9:AE9"/>
    <mergeCell ref="A7:I7"/>
    <mergeCell ref="J7:P7"/>
    <mergeCell ref="Q7:U7"/>
    <mergeCell ref="V7:AF7"/>
    <mergeCell ref="A8:I8"/>
    <mergeCell ref="J8:AF8"/>
    <mergeCell ref="A9:I9"/>
    <mergeCell ref="J9:M9"/>
    <mergeCell ref="O9:P9"/>
    <mergeCell ref="V9:Y9"/>
    <mergeCell ref="AA9:AB9"/>
    <mergeCell ref="A3:AF3"/>
    <mergeCell ref="A6:I6"/>
    <mergeCell ref="J6:M6"/>
    <mergeCell ref="O6:P6"/>
    <mergeCell ref="R6:S6"/>
    <mergeCell ref="U6:V6"/>
  </mergeCells>
  <phoneticPr fontId="5"/>
  <printOptions horizontalCentered="1"/>
  <pageMargins left="0.25" right="0.25" top="0.75" bottom="0.75" header="0.3" footer="0.3"/>
  <pageSetup paperSize="9" orientation="portrait" r:id="rId1"/>
  <headerFooter>
    <oddFooter>&amp;C&amp;P／&amp;N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F49"/>
  <sheetViews>
    <sheetView showGridLines="0" defaultGridColor="0" view="pageBreakPreview" colorId="22" zoomScaleNormal="120" zoomScaleSheetLayoutView="100" workbookViewId="0">
      <selection activeCell="AG12" sqref="AG12"/>
    </sheetView>
  </sheetViews>
  <sheetFormatPr defaultColWidth="9" defaultRowHeight="12"/>
  <cols>
    <col min="1" max="14" width="2.625" style="4" customWidth="1"/>
    <col min="15" max="15" width="3.25" style="4" customWidth="1"/>
    <col min="16" max="32" width="2.625" style="4" customWidth="1"/>
    <col min="33" max="16384" width="9" style="4"/>
  </cols>
  <sheetData>
    <row r="1" spans="1:32">
      <c r="A1" s="10"/>
      <c r="B1" s="10"/>
      <c r="C1" s="10"/>
      <c r="D1" s="10"/>
      <c r="E1" s="10"/>
      <c r="F1" s="10"/>
      <c r="G1" s="10"/>
      <c r="H1" s="10"/>
      <c r="I1" s="10"/>
      <c r="J1" s="10"/>
      <c r="K1" s="10"/>
      <c r="L1" s="10"/>
      <c r="M1" s="10"/>
      <c r="N1" s="10"/>
      <c r="O1" s="10"/>
      <c r="P1" s="10"/>
      <c r="Q1" s="10"/>
      <c r="R1" s="10"/>
      <c r="S1" s="10"/>
      <c r="T1" s="10"/>
      <c r="U1" s="10"/>
      <c r="V1" s="10"/>
      <c r="W1" s="10"/>
      <c r="X1" s="10"/>
      <c r="Y1" s="10"/>
      <c r="Z1" s="10"/>
      <c r="AA1" s="10"/>
      <c r="AB1" s="10"/>
      <c r="AC1" s="10"/>
      <c r="AD1" s="153" t="s">
        <v>258</v>
      </c>
      <c r="AE1" s="10"/>
      <c r="AF1" s="10"/>
    </row>
    <row r="2" spans="1:32">
      <c r="A2" s="10"/>
      <c r="B2" s="10"/>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56"/>
      <c r="AE2" s="10"/>
      <c r="AF2" s="10"/>
    </row>
    <row r="3" spans="1:32" ht="27.75" customHeight="1">
      <c r="A3" s="525" t="s">
        <v>259</v>
      </c>
      <c r="B3" s="525"/>
      <c r="C3" s="525"/>
      <c r="D3" s="525"/>
      <c r="E3" s="525"/>
      <c r="F3" s="525"/>
      <c r="G3" s="525"/>
      <c r="H3" s="525"/>
      <c r="I3" s="525"/>
      <c r="J3" s="525"/>
      <c r="K3" s="525"/>
      <c r="L3" s="525"/>
      <c r="M3" s="525"/>
      <c r="N3" s="525"/>
      <c r="O3" s="525"/>
      <c r="P3" s="525"/>
      <c r="Q3" s="525"/>
      <c r="R3" s="525"/>
      <c r="S3" s="525"/>
      <c r="T3" s="525"/>
      <c r="U3" s="525"/>
      <c r="V3" s="525"/>
      <c r="W3" s="525"/>
      <c r="X3" s="525"/>
      <c r="Y3" s="525"/>
      <c r="Z3" s="525"/>
      <c r="AA3" s="525"/>
      <c r="AB3" s="525"/>
      <c r="AC3" s="525"/>
      <c r="AD3" s="525"/>
      <c r="AE3" s="525"/>
      <c r="AF3" s="525"/>
    </row>
    <row r="4" spans="1:32" ht="15">
      <c r="A4" s="66"/>
      <c r="B4" s="66"/>
      <c r="C4" s="66"/>
      <c r="D4" s="66"/>
      <c r="E4" s="66"/>
      <c r="F4" s="66"/>
      <c r="G4" s="66"/>
      <c r="H4" s="66"/>
      <c r="I4" s="66"/>
      <c r="J4" s="66"/>
      <c r="K4" s="66"/>
      <c r="L4" s="66"/>
      <c r="M4" s="66"/>
      <c r="N4" s="66"/>
      <c r="O4" s="66"/>
      <c r="P4" s="66"/>
      <c r="Q4" s="66"/>
      <c r="R4" s="66"/>
      <c r="S4" s="66"/>
      <c r="T4" s="66"/>
      <c r="U4" s="66"/>
      <c r="V4" s="66"/>
      <c r="W4" s="66"/>
      <c r="X4" s="66"/>
      <c r="Y4" s="66"/>
      <c r="Z4" s="66"/>
      <c r="AA4" s="66"/>
      <c r="AB4" s="66"/>
      <c r="AC4" s="66"/>
      <c r="AD4" s="66"/>
      <c r="AE4" s="66"/>
      <c r="AF4" s="66"/>
    </row>
    <row r="5" spans="1:32" s="87" customFormat="1" ht="23.25" customHeight="1">
      <c r="A5" s="34" t="s">
        <v>148</v>
      </c>
      <c r="B5" s="34"/>
      <c r="C5" s="34"/>
      <c r="D5" s="34"/>
      <c r="E5" s="34"/>
      <c r="F5" s="34"/>
      <c r="G5" s="34"/>
      <c r="H5" s="34"/>
      <c r="I5" s="34"/>
      <c r="J5" s="34"/>
      <c r="K5" s="34"/>
      <c r="L5" s="34"/>
      <c r="M5" s="34"/>
      <c r="N5" s="34"/>
      <c r="O5" s="34"/>
      <c r="P5" s="34"/>
      <c r="Q5" s="34"/>
      <c r="R5" s="34"/>
      <c r="S5" s="34"/>
      <c r="T5" s="34"/>
      <c r="U5" s="34"/>
      <c r="V5" s="34"/>
      <c r="W5" s="34"/>
      <c r="X5" s="34"/>
      <c r="Y5" s="34"/>
      <c r="Z5" s="34"/>
      <c r="AA5" s="34"/>
      <c r="AB5" s="34"/>
      <c r="AC5" s="34"/>
      <c r="AD5" s="34"/>
      <c r="AE5" s="34"/>
      <c r="AF5" s="34"/>
    </row>
    <row r="6" spans="1:32" ht="15.75" customHeight="1">
      <c r="A6" s="168" t="s">
        <v>150</v>
      </c>
      <c r="B6" s="168"/>
      <c r="C6" s="168"/>
      <c r="D6" s="168"/>
      <c r="E6" s="168"/>
      <c r="F6" s="168"/>
      <c r="G6" s="168"/>
      <c r="H6" s="168"/>
      <c r="I6" s="168"/>
      <c r="J6" s="522"/>
      <c r="K6" s="522"/>
      <c r="L6" s="522"/>
      <c r="M6" s="522"/>
      <c r="N6" s="145" t="s">
        <v>4</v>
      </c>
      <c r="O6" s="522"/>
      <c r="P6" s="522"/>
      <c r="Q6" s="145" t="s">
        <v>16</v>
      </c>
      <c r="R6" s="522"/>
      <c r="S6" s="522"/>
      <c r="T6" s="145" t="s">
        <v>6</v>
      </c>
      <c r="U6" s="523"/>
      <c r="V6" s="178"/>
      <c r="W6" s="11"/>
      <c r="X6" s="26"/>
      <c r="Y6" s="26"/>
      <c r="Z6" s="26"/>
      <c r="AA6" s="26"/>
      <c r="AB6" s="26"/>
      <c r="AC6" s="26"/>
      <c r="AD6" s="26"/>
      <c r="AE6" s="26"/>
      <c r="AF6" s="147"/>
    </row>
    <row r="7" spans="1:32" ht="18.75" customHeight="1">
      <c r="A7" s="168" t="s">
        <v>0</v>
      </c>
      <c r="B7" s="168"/>
      <c r="C7" s="168"/>
      <c r="D7" s="168"/>
      <c r="E7" s="168"/>
      <c r="F7" s="168"/>
      <c r="G7" s="168"/>
      <c r="H7" s="168"/>
      <c r="I7" s="168"/>
      <c r="J7" s="519">
        <f>'様式4-1'!W6</f>
        <v>0</v>
      </c>
      <c r="K7" s="519"/>
      <c r="L7" s="519"/>
      <c r="M7" s="519"/>
      <c r="N7" s="519"/>
      <c r="O7" s="519"/>
      <c r="P7" s="519"/>
      <c r="Q7" s="520" t="s">
        <v>1</v>
      </c>
      <c r="R7" s="520"/>
      <c r="S7" s="520"/>
      <c r="T7" s="520"/>
      <c r="U7" s="520"/>
      <c r="V7" s="521">
        <f>'様式4-1'!W7</f>
        <v>0</v>
      </c>
      <c r="W7" s="521"/>
      <c r="X7" s="521"/>
      <c r="Y7" s="521"/>
      <c r="Z7" s="521"/>
      <c r="AA7" s="521"/>
      <c r="AB7" s="521"/>
      <c r="AC7" s="521"/>
      <c r="AD7" s="521"/>
      <c r="AE7" s="521"/>
      <c r="AF7" s="521"/>
    </row>
    <row r="8" spans="1:32" ht="15.75" customHeight="1">
      <c r="A8" s="168" t="s">
        <v>2</v>
      </c>
      <c r="B8" s="168"/>
      <c r="C8" s="168"/>
      <c r="D8" s="168"/>
      <c r="E8" s="168"/>
      <c r="F8" s="168" t="s">
        <v>147</v>
      </c>
      <c r="G8" s="168" t="s">
        <v>10</v>
      </c>
      <c r="H8" s="168"/>
      <c r="I8" s="168"/>
      <c r="J8" s="524">
        <f>'様式4-1'!W8</f>
        <v>0</v>
      </c>
      <c r="K8" s="524"/>
      <c r="L8" s="524"/>
      <c r="M8" s="524"/>
      <c r="N8" s="524"/>
      <c r="O8" s="524"/>
      <c r="P8" s="524"/>
      <c r="Q8" s="524"/>
      <c r="R8" s="524"/>
      <c r="S8" s="524"/>
      <c r="T8" s="524"/>
      <c r="U8" s="524"/>
      <c r="V8" s="524"/>
      <c r="W8" s="524"/>
      <c r="X8" s="524"/>
      <c r="Y8" s="524"/>
      <c r="Z8" s="524"/>
      <c r="AA8" s="524"/>
      <c r="AB8" s="524"/>
      <c r="AC8" s="524"/>
      <c r="AD8" s="524"/>
      <c r="AE8" s="524"/>
      <c r="AF8" s="524"/>
    </row>
    <row r="9" spans="1:32" ht="15.75" customHeight="1">
      <c r="A9" s="168" t="s">
        <v>19</v>
      </c>
      <c r="B9" s="168"/>
      <c r="C9" s="168"/>
      <c r="D9" s="168"/>
      <c r="E9" s="168"/>
      <c r="F9" s="168"/>
      <c r="G9" s="168"/>
      <c r="H9" s="168"/>
      <c r="I9" s="168"/>
      <c r="J9" s="524">
        <f>'様式4-1'!J17:M17</f>
        <v>0</v>
      </c>
      <c r="K9" s="524"/>
      <c r="L9" s="524"/>
      <c r="M9" s="524"/>
      <c r="N9" s="145" t="s">
        <v>4</v>
      </c>
      <c r="O9" s="524">
        <f>'様式4-1'!O17:P17</f>
        <v>0</v>
      </c>
      <c r="P9" s="524"/>
      <c r="Q9" s="146" t="s">
        <v>16</v>
      </c>
      <c r="R9" s="140"/>
      <c r="S9" s="138" t="s">
        <v>20</v>
      </c>
      <c r="T9" s="139"/>
      <c r="U9" s="12"/>
      <c r="V9" s="524">
        <f>'様式4-1'!V17:Y17</f>
        <v>0</v>
      </c>
      <c r="W9" s="524"/>
      <c r="X9" s="524"/>
      <c r="Y9" s="524"/>
      <c r="Z9" s="145" t="s">
        <v>4</v>
      </c>
      <c r="AA9" s="524">
        <f>'様式4-1'!AA17:AB17</f>
        <v>0</v>
      </c>
      <c r="AB9" s="524"/>
      <c r="AC9" s="145" t="s">
        <v>16</v>
      </c>
      <c r="AD9" s="520"/>
      <c r="AE9" s="523"/>
      <c r="AF9" s="12"/>
    </row>
    <row r="10" spans="1:32" ht="15.75" customHeight="1">
      <c r="A10" s="526" t="s">
        <v>13</v>
      </c>
      <c r="B10" s="526"/>
      <c r="C10" s="526"/>
      <c r="D10" s="526"/>
      <c r="E10" s="526"/>
      <c r="F10" s="526"/>
      <c r="G10" s="526"/>
      <c r="H10" s="526"/>
      <c r="I10" s="526"/>
      <c r="J10" s="521">
        <f>'様式4-1'!J18:AF18</f>
        <v>0</v>
      </c>
      <c r="K10" s="521"/>
      <c r="L10" s="521"/>
      <c r="M10" s="521"/>
      <c r="N10" s="521"/>
      <c r="O10" s="521"/>
      <c r="P10" s="521"/>
      <c r="Q10" s="521"/>
      <c r="R10" s="521"/>
      <c r="S10" s="521"/>
      <c r="T10" s="521"/>
      <c r="U10" s="521"/>
      <c r="V10" s="521"/>
      <c r="W10" s="521"/>
      <c r="X10" s="521"/>
      <c r="Y10" s="521"/>
      <c r="Z10" s="521"/>
      <c r="AA10" s="521"/>
      <c r="AB10" s="521"/>
      <c r="AC10" s="521"/>
      <c r="AD10" s="521"/>
      <c r="AE10" s="521"/>
      <c r="AF10" s="521"/>
    </row>
    <row r="11" spans="1:32" ht="15.75" customHeight="1">
      <c r="A11" s="168" t="s">
        <v>14</v>
      </c>
      <c r="B11" s="168"/>
      <c r="C11" s="168"/>
      <c r="D11" s="168"/>
      <c r="E11" s="168"/>
      <c r="F11" s="168"/>
      <c r="G11" s="168"/>
      <c r="H11" s="168"/>
      <c r="I11" s="168"/>
      <c r="J11" s="524">
        <f>'様式4-1'!J19:U19</f>
        <v>0</v>
      </c>
      <c r="K11" s="524"/>
      <c r="L11" s="524"/>
      <c r="M11" s="524"/>
      <c r="N11" s="524"/>
      <c r="O11" s="524"/>
      <c r="P11" s="524"/>
      <c r="Q11" s="524"/>
      <c r="R11" s="524"/>
      <c r="S11" s="524"/>
      <c r="T11" s="524"/>
      <c r="U11" s="524"/>
      <c r="V11" s="168" t="s">
        <v>15</v>
      </c>
      <c r="W11" s="168"/>
      <c r="X11" s="168"/>
      <c r="Y11" s="521">
        <f>'様式4-1'!Y19:AF19</f>
        <v>0</v>
      </c>
      <c r="Z11" s="521"/>
      <c r="AA11" s="521"/>
      <c r="AB11" s="521"/>
      <c r="AC11" s="521"/>
      <c r="AD11" s="521"/>
      <c r="AE11" s="521"/>
      <c r="AF11" s="521"/>
    </row>
    <row r="13" spans="1:32" s="87" customFormat="1" ht="23.25" customHeight="1">
      <c r="A13" s="34" t="s">
        <v>149</v>
      </c>
      <c r="B13" s="34"/>
      <c r="C13" s="34"/>
      <c r="D13" s="34"/>
      <c r="E13" s="34"/>
      <c r="F13" s="34"/>
      <c r="G13" s="34"/>
      <c r="H13" s="34"/>
      <c r="I13" s="34"/>
      <c r="J13" s="34"/>
      <c r="K13" s="34"/>
      <c r="L13" s="34"/>
      <c r="M13" s="34"/>
      <c r="N13" s="34"/>
      <c r="O13" s="34"/>
      <c r="P13" s="34"/>
      <c r="Q13" s="34"/>
      <c r="R13" s="34"/>
      <c r="S13" s="34"/>
      <c r="T13" s="34"/>
      <c r="U13" s="34"/>
      <c r="V13" s="34"/>
      <c r="W13" s="34"/>
      <c r="X13" s="34"/>
      <c r="Y13" s="34"/>
      <c r="Z13" s="34"/>
      <c r="AA13" s="34"/>
      <c r="AB13" s="34"/>
      <c r="AC13" s="34"/>
      <c r="AD13" s="34"/>
      <c r="AE13" s="34"/>
      <c r="AF13" s="34"/>
    </row>
    <row r="14" spans="1:32" s="67" customFormat="1"/>
    <row r="15" spans="1:32" s="67" customFormat="1"/>
    <row r="16" spans="1:32" s="67" customFormat="1"/>
    <row r="17" s="67" customFormat="1"/>
    <row r="18" s="67" customFormat="1"/>
    <row r="19" s="67" customFormat="1"/>
    <row r="20" s="67" customFormat="1"/>
    <row r="21" s="67" customFormat="1"/>
    <row r="22" s="67" customFormat="1"/>
    <row r="23" s="67" customFormat="1"/>
    <row r="24" s="67" customFormat="1"/>
    <row r="25" s="67" customFormat="1"/>
    <row r="26" s="67" customFormat="1"/>
    <row r="27" s="67" customFormat="1"/>
    <row r="28" s="67" customFormat="1"/>
    <row r="29" s="67" customFormat="1"/>
    <row r="30" s="67" customFormat="1"/>
    <row r="31" s="67" customFormat="1"/>
    <row r="32" s="67" customFormat="1"/>
    <row r="33" s="67" customFormat="1"/>
    <row r="34" s="67" customFormat="1"/>
    <row r="35" s="67" customFormat="1"/>
    <row r="36" s="67" customFormat="1"/>
    <row r="37" s="67" customFormat="1"/>
    <row r="38" s="67" customFormat="1"/>
    <row r="39" s="67" customFormat="1"/>
    <row r="40" s="67" customFormat="1"/>
    <row r="41" s="67" customFormat="1"/>
    <row r="42" s="67" customFormat="1"/>
    <row r="43" s="67" customFormat="1"/>
    <row r="44" s="67" customFormat="1"/>
    <row r="45" s="67" customFormat="1"/>
    <row r="46" s="67" customFormat="1"/>
    <row r="47" s="67" customFormat="1"/>
    <row r="48" s="67" customFormat="1"/>
    <row r="49" s="67" customFormat="1"/>
  </sheetData>
  <sheetProtection password="ACC9" sheet="1" formatCells="0" formatColumns="0" formatRows="0" insertColumns="0" insertRows="0" deleteColumns="0" deleteRows="0"/>
  <mergeCells count="24">
    <mergeCell ref="A10:I10"/>
    <mergeCell ref="J10:AF10"/>
    <mergeCell ref="A11:I11"/>
    <mergeCell ref="J11:U11"/>
    <mergeCell ref="V11:X11"/>
    <mergeCell ref="Y11:AF11"/>
    <mergeCell ref="AD9:AE9"/>
    <mergeCell ref="A7:I7"/>
    <mergeCell ref="J7:P7"/>
    <mergeCell ref="Q7:U7"/>
    <mergeCell ref="V7:AF7"/>
    <mergeCell ref="A8:I8"/>
    <mergeCell ref="J8:AF8"/>
    <mergeCell ref="A9:I9"/>
    <mergeCell ref="J9:M9"/>
    <mergeCell ref="O9:P9"/>
    <mergeCell ref="V9:Y9"/>
    <mergeCell ref="AA9:AB9"/>
    <mergeCell ref="A3:AF3"/>
    <mergeCell ref="A6:I6"/>
    <mergeCell ref="J6:M6"/>
    <mergeCell ref="O6:P6"/>
    <mergeCell ref="R6:S6"/>
    <mergeCell ref="U6:V6"/>
  </mergeCells>
  <phoneticPr fontId="5"/>
  <printOptions horizontalCentered="1"/>
  <pageMargins left="0.25" right="0.25" top="0.75" bottom="0.75" header="0.3" footer="0.3"/>
  <pageSetup paperSize="9" orientation="portrait" r:id="rId1"/>
  <headerFooter>
    <oddFooter>&amp;C&amp;P／&amp;N</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14</vt:i4>
      </vt:variant>
    </vt:vector>
  </HeadingPairs>
  <TitlesOfParts>
    <vt:vector size="21" baseType="lpstr">
      <vt:lpstr>為替レート</vt:lpstr>
      <vt:lpstr>様式4-1 (記入例)授業料申請</vt:lpstr>
      <vt:lpstr>様式4-1 (記入例)確定後の変更</vt:lpstr>
      <vt:lpstr>様式4-1</vt:lpstr>
      <vt:lpstr>様式4-2</vt:lpstr>
      <vt:lpstr>様式4-3</vt:lpstr>
      <vt:lpstr>様式4-4</vt:lpstr>
      <vt:lpstr>為替レート!_Toc66734083</vt:lpstr>
      <vt:lpstr>為替レート!Print_Area</vt:lpstr>
      <vt:lpstr>'様式4-1'!Print_Area</vt:lpstr>
      <vt:lpstr>'様式4-1 (記入例)確定後の変更'!Print_Area</vt:lpstr>
      <vt:lpstr>'様式4-1 (記入例)授業料申請'!Print_Area</vt:lpstr>
      <vt:lpstr>'様式4-2'!Print_Area</vt:lpstr>
      <vt:lpstr>'様式4-3'!Print_Area</vt:lpstr>
      <vt:lpstr>'様式4-4'!Print_Area</vt:lpstr>
      <vt:lpstr>'様式4-1'!Print_Titles</vt:lpstr>
      <vt:lpstr>'様式4-1 (記入例)確定後の変更'!Print_Titles</vt:lpstr>
      <vt:lpstr>'様式4-1 (記入例)授業料申請'!Print_Titles</vt:lpstr>
      <vt:lpstr>'様式4-2'!Print_Titles</vt:lpstr>
      <vt:lpstr>'様式4-3'!Print_Titles</vt:lpstr>
      <vt:lpstr>'様式4-4'!Print_Titles</vt:lpstr>
    </vt:vector>
  </TitlesOfParts>
  <Company>独立行政法人日本学生支援機構</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海外留学支援制度（大学院学位取得型）授業料支給申請書（様式4）</dc:title>
  <dc:creator>JASSO</dc:creator>
  <cp:lastModifiedBy>Windows ユーザー</cp:lastModifiedBy>
  <cp:lastPrinted>2024-03-07T07:42:43Z</cp:lastPrinted>
  <dcterms:created xsi:type="dcterms:W3CDTF">2005-10-20T01:41:14Z</dcterms:created>
  <dcterms:modified xsi:type="dcterms:W3CDTF">2024-04-11T04:09:26Z</dcterms:modified>
</cp:coreProperties>
</file>