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filterPrivacy="1" codeName="ThisWorkbook"/>
  <xr:revisionPtr revIDLastSave="0" documentId="13_ncr:1_{85800A96-2F06-498A-AE43-82CF6A8DD520}" xr6:coauthVersionLast="47" xr6:coauthVersionMax="47" xr10:uidLastSave="{00000000-0000-0000-0000-000000000000}"/>
  <workbookProtection workbookAlgorithmName="SHA-512" workbookHashValue="Qk1cOdwcT687bvQSyi4+36UqbcxnCSZlvkm7KtQY6KrY4I39U09k0NSS/tKjYj7PkxHElUJBu1F+pnSIkYX9qQ==" workbookSaltValue="LPkEwX9hEgmZQpeBfdSa7Q==" workbookSpinCount="100000" lockStructure="1"/>
  <bookViews>
    <workbookView xWindow="11064" yWindow="-13440" windowWidth="24576" windowHeight="12828" tabRatio="810" xr2:uid="{00000000-000D-0000-FFFF-FFFF00000000}"/>
  </bookViews>
  <sheets>
    <sheet name="入力シート" sheetId="1" r:id="rId1"/>
    <sheet name="様式１" sheetId="3" r:id="rId2"/>
    <sheet name="様式2-1" sheetId="4" r:id="rId3"/>
    <sheet name="様式2-2" sheetId="17" r:id="rId4"/>
    <sheet name="様式2-3" sheetId="18" r:id="rId5"/>
    <sheet name="様式2-4" sheetId="19" r:id="rId6"/>
    <sheet name="様式2-5" sheetId="20" r:id="rId7"/>
    <sheet name="様式2-6" sheetId="21" r:id="rId8"/>
    <sheet name="様式2-7" sheetId="22" r:id="rId9"/>
    <sheet name="様式2-8" sheetId="23" r:id="rId10"/>
    <sheet name="選択肢" sheetId="2" state="hidden" r:id="rId11"/>
    <sheet name="国・地域コード" sheetId="5" r:id="rId12"/>
    <sheet name="都道府県コード" sheetId="7" r:id="rId13"/>
    <sheet name="分野コード" sheetId="6" r:id="rId14"/>
    <sheet name="UL1" sheetId="8" state="hidden" r:id="rId15"/>
    <sheet name="UL2" sheetId="16" state="hidden" r:id="rId16"/>
  </sheets>
  <definedNames>
    <definedName name="_xlnm._FilterDatabase" localSheetId="0" hidden="1">入力シート!$A$10:$M$380</definedName>
    <definedName name="_xlnm.Print_Area" localSheetId="10">選択肢!$A$1:$DA$38</definedName>
    <definedName name="_xlnm.Print_Area" localSheetId="0">入力シート!$B$1:$M$380</definedName>
    <definedName name="_xlnm.Print_Area" localSheetId="1">様式１!$C$1:$W$163</definedName>
    <definedName name="_xlnm.Print_Area" localSheetId="2">'様式2-1'!$C$1:$W$73</definedName>
    <definedName name="_xlnm.Print_Area" localSheetId="3">'様式2-2'!$C$1:$W$73</definedName>
    <definedName name="_xlnm.Print_Area" localSheetId="4">'様式2-3'!$C$1:$W$73</definedName>
    <definedName name="_xlnm.Print_Area" localSheetId="5">'様式2-4'!$C$1:$W$73</definedName>
    <definedName name="_xlnm.Print_Area" localSheetId="6">'様式2-5'!$C$1:$W$73</definedName>
    <definedName name="_xlnm.Print_Area" localSheetId="7">'様式2-6'!$C$1:$W$73</definedName>
    <definedName name="_xlnm.Print_Area" localSheetId="8">'様式2-7'!$C$1:$W$73</definedName>
    <definedName name="_xlnm.Print_Area" localSheetId="9">'様式2-8'!$C$1:$W$73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5" i="1" l="1"/>
  <c r="H326" i="1"/>
  <c r="H297" i="1"/>
  <c r="H268" i="1"/>
  <c r="H239" i="1"/>
  <c r="H210" i="1"/>
  <c r="H181" i="1"/>
  <c r="H152" i="1"/>
  <c r="U3" i="23"/>
  <c r="R3" i="23"/>
  <c r="A2" i="23" a="1"/>
  <c r="A2" i="23" s="1"/>
  <c r="U3" i="22"/>
  <c r="R3" i="22"/>
  <c r="A2" i="22" a="1"/>
  <c r="A2" i="22" s="1"/>
  <c r="U3" i="21"/>
  <c r="R3" i="21"/>
  <c r="A2" i="21" a="1"/>
  <c r="A2" i="21" s="1"/>
  <c r="U3" i="20"/>
  <c r="R3" i="20"/>
  <c r="A2" i="20" a="1"/>
  <c r="A2" i="20" s="1"/>
  <c r="U3" i="19"/>
  <c r="R3" i="19"/>
  <c r="A2" i="19" a="1"/>
  <c r="A2" i="19" s="1"/>
  <c r="U3" i="18"/>
  <c r="R3" i="18"/>
  <c r="A2" i="18" a="1"/>
  <c r="A2" i="18" s="1"/>
  <c r="U3" i="17"/>
  <c r="R3" i="17"/>
  <c r="A2" i="17" a="1"/>
  <c r="A2" i="17" s="1"/>
  <c r="I373" i="1"/>
  <c r="I344" i="1"/>
  <c r="I315" i="1"/>
  <c r="I286" i="1"/>
  <c r="I257" i="1"/>
  <c r="I228" i="1"/>
  <c r="I199" i="1"/>
  <c r="I170" i="1"/>
  <c r="H193" i="1"/>
  <c r="F379" i="1"/>
  <c r="A379" i="1" s="1"/>
  <c r="F378" i="1"/>
  <c r="A378" i="1" s="1"/>
  <c r="F377" i="1"/>
  <c r="A377" i="1" s="1"/>
  <c r="F376" i="1"/>
  <c r="A376" i="1" s="1"/>
  <c r="F375" i="1"/>
  <c r="A375" i="1" s="1"/>
  <c r="F374" i="1"/>
  <c r="A374" i="1" s="1"/>
  <c r="F373" i="1"/>
  <c r="A373" i="1" s="1"/>
  <c r="F372" i="1"/>
  <c r="A372" i="1" s="1"/>
  <c r="F371" i="1"/>
  <c r="A371" i="1" s="1"/>
  <c r="F370" i="1"/>
  <c r="A370" i="1" s="1"/>
  <c r="F369" i="1"/>
  <c r="A369" i="1" s="1"/>
  <c r="F368" i="1"/>
  <c r="A368" i="1" s="1"/>
  <c r="F367" i="1"/>
  <c r="A367" i="1" s="1"/>
  <c r="F366" i="1"/>
  <c r="A366" i="1" s="1"/>
  <c r="F365" i="1"/>
  <c r="A365" i="1" s="1"/>
  <c r="I364" i="1"/>
  <c r="F364" i="1"/>
  <c r="A364" i="1" s="1"/>
  <c r="F363" i="1"/>
  <c r="A363" i="1" s="1"/>
  <c r="F362" i="1"/>
  <c r="A362" i="1" s="1"/>
  <c r="F361" i="1"/>
  <c r="A361" i="1" s="1"/>
  <c r="F360" i="1"/>
  <c r="A360" i="1" s="1"/>
  <c r="F359" i="1"/>
  <c r="A359" i="1" s="1"/>
  <c r="I358" i="1"/>
  <c r="F358" i="1"/>
  <c r="A358" i="1" s="1"/>
  <c r="F357" i="1"/>
  <c r="A357" i="1" s="1"/>
  <c r="F356" i="1"/>
  <c r="A356" i="1" s="1"/>
  <c r="F355" i="1"/>
  <c r="A355" i="1" s="1"/>
  <c r="F350" i="1"/>
  <c r="A350" i="1" s="1"/>
  <c r="F349" i="1"/>
  <c r="A349" i="1" s="1"/>
  <c r="F348" i="1"/>
  <c r="A348" i="1" s="1"/>
  <c r="F347" i="1"/>
  <c r="A347" i="1" s="1"/>
  <c r="F346" i="1"/>
  <c r="A346" i="1" s="1"/>
  <c r="F345" i="1"/>
  <c r="A345" i="1" s="1"/>
  <c r="F344" i="1"/>
  <c r="A344" i="1" s="1"/>
  <c r="F343" i="1"/>
  <c r="A343" i="1" s="1"/>
  <c r="F342" i="1"/>
  <c r="A342" i="1" s="1"/>
  <c r="F341" i="1"/>
  <c r="A341" i="1" s="1"/>
  <c r="F340" i="1"/>
  <c r="A340" i="1" s="1"/>
  <c r="F339" i="1"/>
  <c r="A339" i="1" s="1"/>
  <c r="F338" i="1"/>
  <c r="A338" i="1" s="1"/>
  <c r="F337" i="1"/>
  <c r="A337" i="1" s="1"/>
  <c r="F336" i="1"/>
  <c r="A336" i="1" s="1"/>
  <c r="I335" i="1"/>
  <c r="F335" i="1"/>
  <c r="A335" i="1" s="1"/>
  <c r="F334" i="1"/>
  <c r="A334" i="1" s="1"/>
  <c r="F333" i="1"/>
  <c r="A333" i="1" s="1"/>
  <c r="F332" i="1"/>
  <c r="A332" i="1" s="1"/>
  <c r="F331" i="1"/>
  <c r="A331" i="1" s="1"/>
  <c r="F330" i="1"/>
  <c r="A330" i="1" s="1"/>
  <c r="I329" i="1"/>
  <c r="F329" i="1"/>
  <c r="A329" i="1" s="1"/>
  <c r="F328" i="1"/>
  <c r="A328" i="1" s="1"/>
  <c r="F327" i="1"/>
  <c r="A327" i="1" s="1"/>
  <c r="F326" i="1"/>
  <c r="A326" i="1" s="1"/>
  <c r="F321" i="1"/>
  <c r="A321" i="1" s="1"/>
  <c r="F320" i="1"/>
  <c r="A320" i="1" s="1"/>
  <c r="F319" i="1"/>
  <c r="A319" i="1" s="1"/>
  <c r="F318" i="1"/>
  <c r="A318" i="1" s="1"/>
  <c r="F317" i="1"/>
  <c r="A317" i="1" s="1"/>
  <c r="F316" i="1"/>
  <c r="A316" i="1" s="1"/>
  <c r="F315" i="1"/>
  <c r="A315" i="1" s="1"/>
  <c r="F314" i="1"/>
  <c r="A314" i="1" s="1"/>
  <c r="F313" i="1"/>
  <c r="A313" i="1" s="1"/>
  <c r="F312" i="1"/>
  <c r="A312" i="1" s="1"/>
  <c r="F311" i="1"/>
  <c r="A311" i="1" s="1"/>
  <c r="F310" i="1"/>
  <c r="A310" i="1" s="1"/>
  <c r="F309" i="1"/>
  <c r="A309" i="1" s="1"/>
  <c r="F308" i="1"/>
  <c r="A308" i="1" s="1"/>
  <c r="F307" i="1"/>
  <c r="A307" i="1" s="1"/>
  <c r="I306" i="1"/>
  <c r="F306" i="1"/>
  <c r="A306" i="1" s="1"/>
  <c r="F305" i="1"/>
  <c r="A305" i="1" s="1"/>
  <c r="F304" i="1"/>
  <c r="A304" i="1" s="1"/>
  <c r="F303" i="1"/>
  <c r="A303" i="1" s="1"/>
  <c r="F302" i="1"/>
  <c r="A302" i="1" s="1"/>
  <c r="F301" i="1"/>
  <c r="A301" i="1" s="1"/>
  <c r="I300" i="1"/>
  <c r="F300" i="1"/>
  <c r="A300" i="1" s="1"/>
  <c r="F299" i="1"/>
  <c r="A299" i="1" s="1"/>
  <c r="F298" i="1"/>
  <c r="A298" i="1" s="1"/>
  <c r="F297" i="1"/>
  <c r="A297" i="1" s="1"/>
  <c r="F292" i="1"/>
  <c r="A292" i="1" s="1"/>
  <c r="F291" i="1"/>
  <c r="A291" i="1" s="1"/>
  <c r="F290" i="1"/>
  <c r="A290" i="1" s="1"/>
  <c r="F289" i="1"/>
  <c r="A289" i="1" s="1"/>
  <c r="F288" i="1"/>
  <c r="A288" i="1" s="1"/>
  <c r="F287" i="1"/>
  <c r="A287" i="1" s="1"/>
  <c r="F286" i="1"/>
  <c r="A286" i="1" s="1"/>
  <c r="F285" i="1"/>
  <c r="A285" i="1" s="1"/>
  <c r="F284" i="1"/>
  <c r="A284" i="1" s="1"/>
  <c r="F283" i="1"/>
  <c r="A283" i="1" s="1"/>
  <c r="F282" i="1"/>
  <c r="A282" i="1" s="1"/>
  <c r="F281" i="1"/>
  <c r="A281" i="1" s="1"/>
  <c r="F280" i="1"/>
  <c r="A280" i="1" s="1"/>
  <c r="F279" i="1"/>
  <c r="A279" i="1" s="1"/>
  <c r="F278" i="1"/>
  <c r="A278" i="1" s="1"/>
  <c r="I277" i="1"/>
  <c r="F277" i="1"/>
  <c r="A277" i="1" s="1"/>
  <c r="F276" i="1"/>
  <c r="A276" i="1" s="1"/>
  <c r="F275" i="1"/>
  <c r="A275" i="1" s="1"/>
  <c r="F274" i="1"/>
  <c r="A274" i="1" s="1"/>
  <c r="F273" i="1"/>
  <c r="A273" i="1" s="1"/>
  <c r="F272" i="1"/>
  <c r="A272" i="1" s="1"/>
  <c r="I271" i="1"/>
  <c r="F271" i="1"/>
  <c r="A271" i="1" s="1"/>
  <c r="F270" i="1"/>
  <c r="A270" i="1" s="1"/>
  <c r="F269" i="1"/>
  <c r="A269" i="1" s="1"/>
  <c r="F268" i="1"/>
  <c r="A268" i="1" s="1"/>
  <c r="F263" i="1"/>
  <c r="A263" i="1" s="1"/>
  <c r="F262" i="1"/>
  <c r="A262" i="1" s="1"/>
  <c r="F261" i="1"/>
  <c r="A261" i="1" s="1"/>
  <c r="F260" i="1"/>
  <c r="A260" i="1" s="1"/>
  <c r="F259" i="1"/>
  <c r="A259" i="1" s="1"/>
  <c r="F258" i="1"/>
  <c r="A258" i="1" s="1"/>
  <c r="F257" i="1"/>
  <c r="A257" i="1" s="1"/>
  <c r="F256" i="1"/>
  <c r="A256" i="1" s="1"/>
  <c r="F255" i="1"/>
  <c r="A255" i="1" s="1"/>
  <c r="F254" i="1"/>
  <c r="A254" i="1" s="1"/>
  <c r="F253" i="1"/>
  <c r="A253" i="1" s="1"/>
  <c r="F252" i="1"/>
  <c r="A252" i="1" s="1"/>
  <c r="F251" i="1"/>
  <c r="A251" i="1" s="1"/>
  <c r="F250" i="1"/>
  <c r="A250" i="1" s="1"/>
  <c r="F249" i="1"/>
  <c r="A249" i="1" s="1"/>
  <c r="I248" i="1"/>
  <c r="F248" i="1"/>
  <c r="A248" i="1" s="1"/>
  <c r="F247" i="1"/>
  <c r="A247" i="1" s="1"/>
  <c r="F246" i="1"/>
  <c r="A246" i="1" s="1"/>
  <c r="F245" i="1"/>
  <c r="A245" i="1" s="1"/>
  <c r="F244" i="1"/>
  <c r="A244" i="1" s="1"/>
  <c r="F243" i="1"/>
  <c r="A243" i="1" s="1"/>
  <c r="I242" i="1"/>
  <c r="F242" i="1"/>
  <c r="A242" i="1" s="1"/>
  <c r="F241" i="1"/>
  <c r="A241" i="1" s="1"/>
  <c r="F240" i="1"/>
  <c r="A240" i="1" s="1"/>
  <c r="F239" i="1"/>
  <c r="A239" i="1" s="1"/>
  <c r="F234" i="1"/>
  <c r="A234" i="1" s="1"/>
  <c r="F233" i="1"/>
  <c r="A233" i="1" s="1"/>
  <c r="F232" i="1"/>
  <c r="A232" i="1" s="1"/>
  <c r="F231" i="1"/>
  <c r="A231" i="1" s="1"/>
  <c r="F230" i="1"/>
  <c r="A230" i="1" s="1"/>
  <c r="F229" i="1"/>
  <c r="A229" i="1" s="1"/>
  <c r="F228" i="1"/>
  <c r="A228" i="1" s="1"/>
  <c r="F227" i="1"/>
  <c r="A227" i="1" s="1"/>
  <c r="F226" i="1"/>
  <c r="A226" i="1" s="1"/>
  <c r="F225" i="1"/>
  <c r="A225" i="1" s="1"/>
  <c r="F224" i="1"/>
  <c r="A224" i="1" s="1"/>
  <c r="F223" i="1"/>
  <c r="A223" i="1" s="1"/>
  <c r="F222" i="1"/>
  <c r="A222" i="1" s="1"/>
  <c r="F221" i="1"/>
  <c r="A221" i="1" s="1"/>
  <c r="F220" i="1"/>
  <c r="A220" i="1" s="1"/>
  <c r="I219" i="1"/>
  <c r="F219" i="1"/>
  <c r="A219" i="1" s="1"/>
  <c r="F218" i="1"/>
  <c r="A218" i="1" s="1"/>
  <c r="F217" i="1"/>
  <c r="A217" i="1" s="1"/>
  <c r="F216" i="1"/>
  <c r="A216" i="1" s="1"/>
  <c r="F215" i="1"/>
  <c r="A215" i="1" s="1"/>
  <c r="F214" i="1"/>
  <c r="A214" i="1" s="1"/>
  <c r="I213" i="1"/>
  <c r="F213" i="1"/>
  <c r="A213" i="1" s="1"/>
  <c r="F212" i="1"/>
  <c r="A212" i="1" s="1"/>
  <c r="F211" i="1"/>
  <c r="A211" i="1" s="1"/>
  <c r="F210" i="1"/>
  <c r="A210" i="1" s="1"/>
  <c r="H81" i="1"/>
  <c r="A4" i="16" a="1"/>
  <c r="A4" i="8" a="1"/>
  <c r="GU4" i="16" l="1"/>
  <c r="C6" i="23"/>
  <c r="C6" i="22"/>
  <c r="C6" i="21"/>
  <c r="C6" i="20"/>
  <c r="C6" i="19"/>
  <c r="C6" i="18"/>
  <c r="C6" i="17"/>
  <c r="A4" i="8"/>
  <c r="A4" i="16"/>
  <c r="GT1" i="16"/>
  <c r="GS1" i="16"/>
  <c r="GR1" i="16"/>
  <c r="GQ1" i="16"/>
  <c r="GP1" i="16"/>
  <c r="GO1" i="16"/>
  <c r="GN1" i="16"/>
  <c r="GM1" i="16"/>
  <c r="GL1" i="16"/>
  <c r="GK1" i="16"/>
  <c r="GJ1" i="16"/>
  <c r="GI1" i="16"/>
  <c r="GH1" i="16"/>
  <c r="GG1" i="16"/>
  <c r="GF1" i="16"/>
  <c r="GE1" i="16"/>
  <c r="GD1" i="16"/>
  <c r="GC1" i="16"/>
  <c r="GB1" i="16"/>
  <c r="GA1" i="16"/>
  <c r="FZ1" i="16"/>
  <c r="FY1" i="16"/>
  <c r="FX1" i="16"/>
  <c r="FW1" i="16"/>
  <c r="FV1" i="16"/>
  <c r="FU1" i="16"/>
  <c r="FT1" i="16"/>
  <c r="FS1" i="16"/>
  <c r="FR1" i="16"/>
  <c r="FQ1" i="16"/>
  <c r="FP1" i="16"/>
  <c r="FO1" i="16"/>
  <c r="FN1" i="16"/>
  <c r="FM1" i="16"/>
  <c r="FL1" i="16"/>
  <c r="FK1" i="16"/>
  <c r="FJ1" i="16"/>
  <c r="FI1" i="16"/>
  <c r="FH1" i="16"/>
  <c r="FG1" i="16"/>
  <c r="FF1" i="16"/>
  <c r="FE1" i="16"/>
  <c r="FD1" i="16"/>
  <c r="FC1" i="16"/>
  <c r="FB1" i="16"/>
  <c r="FA1" i="16"/>
  <c r="EZ1" i="16"/>
  <c r="EY1" i="16"/>
  <c r="EX1" i="16"/>
  <c r="EW1" i="16"/>
  <c r="EV1" i="16"/>
  <c r="EU1" i="16"/>
  <c r="ET1" i="16"/>
  <c r="ES1" i="16"/>
  <c r="ER1" i="16"/>
  <c r="EQ1" i="16"/>
  <c r="EP1" i="16"/>
  <c r="EO1" i="16"/>
  <c r="EN1" i="16"/>
  <c r="EM1" i="16"/>
  <c r="EL1" i="16"/>
  <c r="EK1" i="16"/>
  <c r="EJ1" i="16"/>
  <c r="EI1" i="16"/>
  <c r="EH1" i="16"/>
  <c r="EG1" i="16"/>
  <c r="EF1" i="16"/>
  <c r="EE1" i="16"/>
  <c r="ED1" i="16"/>
  <c r="EC1" i="16"/>
  <c r="EB1" i="16"/>
  <c r="EA1" i="16"/>
  <c r="DZ1" i="16"/>
  <c r="DY1" i="16"/>
  <c r="DX1" i="16"/>
  <c r="DW1" i="16"/>
  <c r="DV1" i="16"/>
  <c r="DU1" i="16"/>
  <c r="DT1" i="16"/>
  <c r="DS1" i="16"/>
  <c r="DR1" i="16"/>
  <c r="DQ1" i="16"/>
  <c r="DP1" i="16"/>
  <c r="DO1" i="16"/>
  <c r="DN1" i="16"/>
  <c r="DM1" i="16"/>
  <c r="DL1" i="16"/>
  <c r="DK1" i="16"/>
  <c r="DJ1" i="16"/>
  <c r="DI1" i="16"/>
  <c r="DH1" i="16"/>
  <c r="DG1" i="16"/>
  <c r="DF1" i="16"/>
  <c r="DE1" i="16"/>
  <c r="DD1" i="16"/>
  <c r="DC1" i="16"/>
  <c r="DB1" i="16"/>
  <c r="DA1" i="16"/>
  <c r="CZ1" i="16"/>
  <c r="CY1" i="16"/>
  <c r="CX1" i="16"/>
  <c r="CW1" i="16"/>
  <c r="CV1" i="16"/>
  <c r="CU1" i="16"/>
  <c r="CT1" i="16"/>
  <c r="CS1" i="16"/>
  <c r="CR1" i="16"/>
  <c r="CQ1" i="16"/>
  <c r="CP1" i="16"/>
  <c r="CO1" i="16"/>
  <c r="CN1" i="16"/>
  <c r="CM1" i="16"/>
  <c r="CL1" i="16"/>
  <c r="CK1" i="16"/>
  <c r="CJ1" i="16"/>
  <c r="CI1" i="16"/>
  <c r="CH1" i="16"/>
  <c r="CG1" i="16"/>
  <c r="CF1" i="16"/>
  <c r="CE1" i="16"/>
  <c r="CD1" i="16"/>
  <c r="CC1" i="16"/>
  <c r="CB1" i="16"/>
  <c r="CA1" i="16"/>
  <c r="BZ1" i="16"/>
  <c r="BY1" i="16"/>
  <c r="BX1" i="16"/>
  <c r="BW1" i="16"/>
  <c r="BV1" i="16"/>
  <c r="BU1" i="16"/>
  <c r="BT1" i="16"/>
  <c r="BS1" i="16"/>
  <c r="BR1" i="16"/>
  <c r="BQ1" i="16"/>
  <c r="BP1" i="16"/>
  <c r="BO1" i="16"/>
  <c r="BN1" i="16"/>
  <c r="BM1" i="16"/>
  <c r="BL1" i="16"/>
  <c r="BK1" i="16"/>
  <c r="BJ1" i="16"/>
  <c r="BI1" i="16"/>
  <c r="BH1" i="16"/>
  <c r="BG1" i="16"/>
  <c r="BF1" i="16"/>
  <c r="BE1" i="16"/>
  <c r="BD1" i="16"/>
  <c r="BC1" i="16"/>
  <c r="BB1" i="16"/>
  <c r="BA1" i="16"/>
  <c r="AZ1" i="16"/>
  <c r="AY1" i="16"/>
  <c r="AX1" i="16"/>
  <c r="AW1" i="16"/>
  <c r="AV1" i="16"/>
  <c r="AU1" i="16"/>
  <c r="AT1" i="16"/>
  <c r="AS1" i="16"/>
  <c r="AR1" i="16"/>
  <c r="AQ1" i="16"/>
  <c r="AP1" i="16"/>
  <c r="AO1" i="16"/>
  <c r="AN1" i="16"/>
  <c r="AM1" i="16"/>
  <c r="AL1" i="16"/>
  <c r="AK1" i="16"/>
  <c r="AJ1" i="16"/>
  <c r="AI1" i="16"/>
  <c r="AH1" i="16"/>
  <c r="AG1" i="16"/>
  <c r="AF1" i="16"/>
  <c r="AE1" i="16"/>
  <c r="AD1" i="16"/>
  <c r="AC1" i="16"/>
  <c r="AB1" i="16"/>
  <c r="AA1" i="16"/>
  <c r="Z1" i="16"/>
  <c r="Y1" i="16"/>
  <c r="X1" i="16"/>
  <c r="W1" i="16"/>
  <c r="V1" i="16"/>
  <c r="U1" i="16"/>
  <c r="T1" i="16"/>
  <c r="S1" i="16"/>
  <c r="R1" i="16"/>
  <c r="Q1" i="16"/>
  <c r="P1" i="16"/>
  <c r="O1" i="16"/>
  <c r="N1" i="16"/>
  <c r="M1" i="16"/>
  <c r="L1" i="16"/>
  <c r="K1" i="16"/>
  <c r="J1" i="16"/>
  <c r="I1" i="16"/>
  <c r="H1" i="16"/>
  <c r="G1" i="16"/>
  <c r="F1" i="16"/>
  <c r="E1" i="16"/>
  <c r="D1" i="16"/>
  <c r="C1" i="16"/>
  <c r="F199" i="1"/>
  <c r="A199" i="1" s="1"/>
  <c r="I98" i="1"/>
  <c r="F205" i="1"/>
  <c r="A205" i="1" s="1"/>
  <c r="F204" i="1"/>
  <c r="A204" i="1" s="1"/>
  <c r="F203" i="1"/>
  <c r="A203" i="1" s="1"/>
  <c r="F202" i="1"/>
  <c r="A202" i="1" s="1"/>
  <c r="F201" i="1"/>
  <c r="A201" i="1" s="1"/>
  <c r="F200" i="1"/>
  <c r="A200" i="1" s="1"/>
  <c r="F198" i="1"/>
  <c r="A198" i="1" s="1"/>
  <c r="F197" i="1"/>
  <c r="A197" i="1" s="1"/>
  <c r="F196" i="1"/>
  <c r="A196" i="1" s="1"/>
  <c r="F195" i="1"/>
  <c r="A195" i="1" s="1"/>
  <c r="F194" i="1"/>
  <c r="A194" i="1" s="1"/>
  <c r="F193" i="1"/>
  <c r="A193" i="1" s="1"/>
  <c r="F192" i="1"/>
  <c r="A192" i="1" s="1"/>
  <c r="F191" i="1"/>
  <c r="A191" i="1" s="1"/>
  <c r="I190" i="1"/>
  <c r="F190" i="1"/>
  <c r="A190" i="1" s="1"/>
  <c r="F189" i="1"/>
  <c r="A189" i="1" s="1"/>
  <c r="F188" i="1"/>
  <c r="A188" i="1" s="1"/>
  <c r="F187" i="1"/>
  <c r="A187" i="1" s="1"/>
  <c r="F186" i="1"/>
  <c r="A186" i="1" s="1"/>
  <c r="F185" i="1"/>
  <c r="A185" i="1" s="1"/>
  <c r="I184" i="1"/>
  <c r="F184" i="1"/>
  <c r="A184" i="1" s="1"/>
  <c r="F183" i="1"/>
  <c r="A183" i="1" s="1"/>
  <c r="F182" i="1"/>
  <c r="A182" i="1" s="1"/>
  <c r="I161" i="1"/>
  <c r="I155" i="1"/>
  <c r="DG4" i="2"/>
  <c r="A1" i="17" s="1"/>
  <c r="DG5" i="2"/>
  <c r="A1" i="18" s="1"/>
  <c r="DG6" i="2"/>
  <c r="A1" i="19" s="1"/>
  <c r="DG7" i="2"/>
  <c r="A1" i="20" s="1"/>
  <c r="DG8" i="2"/>
  <c r="A1" i="21" s="1"/>
  <c r="DG9" i="2"/>
  <c r="A1" i="22" s="1"/>
  <c r="DG10" i="2"/>
  <c r="A1" i="23" s="1"/>
  <c r="DG3" i="2"/>
  <c r="A2" i="4" a="1"/>
  <c r="A2" i="4" s="1"/>
  <c r="F181" i="1"/>
  <c r="A181" i="1" s="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E152" i="1"/>
  <c r="E153" i="1" s="1"/>
  <c r="E154" i="1" s="1"/>
  <c r="E155" i="1" s="1"/>
  <c r="E156" i="1" s="1"/>
  <c r="E157" i="1" s="1"/>
  <c r="E158" i="1" s="1"/>
  <c r="E159" i="1" s="1"/>
  <c r="E160" i="1" s="1"/>
  <c r="E161" i="1" s="1"/>
  <c r="E162" i="1" s="1"/>
  <c r="E163" i="1" s="1"/>
  <c r="E164" i="1" s="1"/>
  <c r="E165" i="1" s="1"/>
  <c r="E166" i="1" s="1"/>
  <c r="E167" i="1" s="1"/>
  <c r="E168" i="1" s="1"/>
  <c r="E169" i="1" s="1"/>
  <c r="E170" i="1" s="1"/>
  <c r="E171" i="1" s="1"/>
  <c r="E172" i="1" s="1"/>
  <c r="E173" i="1" s="1"/>
  <c r="E174" i="1" s="1"/>
  <c r="E175" i="1" s="1"/>
  <c r="E176" i="1" s="1"/>
  <c r="E181" i="1" s="1"/>
  <c r="E182" i="1" s="1"/>
  <c r="E183" i="1" s="1"/>
  <c r="E184" i="1" s="1"/>
  <c r="E185" i="1" s="1"/>
  <c r="E186" i="1" s="1"/>
  <c r="E187" i="1" s="1"/>
  <c r="E188" i="1" s="1"/>
  <c r="E189" i="1" s="1"/>
  <c r="E190" i="1" s="1"/>
  <c r="E191" i="1" s="1"/>
  <c r="E192" i="1" s="1"/>
  <c r="E193" i="1" s="1"/>
  <c r="E194" i="1" s="1"/>
  <c r="E195" i="1" s="1"/>
  <c r="E196" i="1" s="1"/>
  <c r="E197" i="1" s="1"/>
  <c r="E198" i="1" s="1"/>
  <c r="Q81" i="3"/>
  <c r="J68" i="3"/>
  <c r="B4" i="16" a="1"/>
  <c r="H68" i="17" a="1"/>
  <c r="H68" i="17" l="1"/>
  <c r="B4" i="16"/>
  <c r="E199" i="1"/>
  <c r="E200" i="1" s="1"/>
  <c r="E201" i="1" s="1"/>
  <c r="E202" i="1" s="1"/>
  <c r="E203" i="1" s="1"/>
  <c r="E204" i="1" s="1"/>
  <c r="E205" i="1" s="1"/>
  <c r="E210" i="1" s="1"/>
  <c r="E211" i="1" s="1"/>
  <c r="E212" i="1" s="1"/>
  <c r="E213" i="1" s="1"/>
  <c r="E214" i="1" s="1"/>
  <c r="E215" i="1" s="1"/>
  <c r="E216" i="1" s="1"/>
  <c r="E217" i="1" s="1"/>
  <c r="E218" i="1" s="1"/>
  <c r="E219" i="1" s="1"/>
  <c r="E220" i="1" s="1"/>
  <c r="E221" i="1" s="1"/>
  <c r="E222" i="1" s="1"/>
  <c r="E223" i="1" s="1"/>
  <c r="E224" i="1" s="1"/>
  <c r="E225" i="1" s="1"/>
  <c r="E226" i="1" s="1"/>
  <c r="E227" i="1" s="1"/>
  <c r="E228" i="1" s="1"/>
  <c r="E229" i="1" s="1"/>
  <c r="E230" i="1" s="1"/>
  <c r="E231" i="1" s="1"/>
  <c r="E232" i="1" s="1"/>
  <c r="E233" i="1" s="1"/>
  <c r="E234" i="1" s="1"/>
  <c r="E239" i="1" s="1"/>
  <c r="E240" i="1" s="1"/>
  <c r="E241" i="1" s="1"/>
  <c r="E242" i="1" s="1"/>
  <c r="E243" i="1" s="1"/>
  <c r="E244" i="1" s="1"/>
  <c r="E245" i="1" s="1"/>
  <c r="E246" i="1" s="1"/>
  <c r="E247" i="1" s="1"/>
  <c r="E248" i="1" s="1"/>
  <c r="E249" i="1" s="1"/>
  <c r="E250" i="1" s="1"/>
  <c r="E251" i="1" s="1"/>
  <c r="E252" i="1" s="1"/>
  <c r="E253" i="1" s="1"/>
  <c r="E254" i="1" s="1"/>
  <c r="E255" i="1" s="1"/>
  <c r="E256" i="1" s="1"/>
  <c r="E257" i="1" s="1"/>
  <c r="E258" i="1" s="1"/>
  <c r="E259" i="1" s="1"/>
  <c r="E260" i="1" s="1"/>
  <c r="E261" i="1" s="1"/>
  <c r="E262" i="1" s="1"/>
  <c r="E263" i="1" s="1"/>
  <c r="E268" i="1" s="1"/>
  <c r="E269" i="1" s="1"/>
  <c r="E270" i="1" s="1"/>
  <c r="E271" i="1" s="1"/>
  <c r="E272" i="1" s="1"/>
  <c r="E273" i="1" s="1"/>
  <c r="E274" i="1" s="1"/>
  <c r="E275" i="1" s="1"/>
  <c r="E276" i="1" s="1"/>
  <c r="E277" i="1" s="1"/>
  <c r="E278" i="1" s="1"/>
  <c r="E279" i="1" s="1"/>
  <c r="E280" i="1" s="1"/>
  <c r="E281" i="1" s="1"/>
  <c r="E282" i="1" s="1"/>
  <c r="E283" i="1" s="1"/>
  <c r="E284" i="1" s="1"/>
  <c r="E285" i="1" s="1"/>
  <c r="E286" i="1" s="1"/>
  <c r="E287" i="1" s="1"/>
  <c r="E288" i="1" s="1"/>
  <c r="E289" i="1" s="1"/>
  <c r="E290" i="1" s="1"/>
  <c r="E291" i="1" s="1"/>
  <c r="E292" i="1" s="1"/>
  <c r="E297" i="1" s="1"/>
  <c r="E298" i="1" s="1"/>
  <c r="E299" i="1" s="1"/>
  <c r="E300" i="1" s="1"/>
  <c r="E301" i="1" s="1"/>
  <c r="E302" i="1" s="1"/>
  <c r="E303" i="1" s="1"/>
  <c r="E304" i="1" s="1"/>
  <c r="E305" i="1" s="1"/>
  <c r="E306" i="1" s="1"/>
  <c r="E307" i="1" s="1"/>
  <c r="E308" i="1" s="1"/>
  <c r="E309" i="1" s="1"/>
  <c r="E310" i="1" s="1"/>
  <c r="E311" i="1" s="1"/>
  <c r="E312" i="1" s="1"/>
  <c r="E313" i="1" s="1"/>
  <c r="E314" i="1" s="1"/>
  <c r="E315" i="1" s="1"/>
  <c r="E316" i="1" s="1"/>
  <c r="E317" i="1" s="1"/>
  <c r="E318" i="1" s="1"/>
  <c r="E319" i="1" s="1"/>
  <c r="E320" i="1" s="1"/>
  <c r="E321" i="1" s="1"/>
  <c r="E326" i="1" s="1"/>
  <c r="E327" i="1" s="1"/>
  <c r="E328" i="1" s="1"/>
  <c r="E329" i="1" s="1"/>
  <c r="E330" i="1" s="1"/>
  <c r="E331" i="1" s="1"/>
  <c r="E332" i="1" s="1"/>
  <c r="E333" i="1" s="1"/>
  <c r="E334" i="1" s="1"/>
  <c r="E335" i="1" s="1"/>
  <c r="E336" i="1" s="1"/>
  <c r="E337" i="1" s="1"/>
  <c r="E338" i="1" s="1"/>
  <c r="E339" i="1" s="1"/>
  <c r="E340" i="1" s="1"/>
  <c r="E341" i="1" s="1"/>
  <c r="E342" i="1" s="1"/>
  <c r="E343" i="1" s="1"/>
  <c r="E344" i="1" s="1"/>
  <c r="E345" i="1" s="1"/>
  <c r="E346" i="1" s="1"/>
  <c r="E347" i="1" s="1"/>
  <c r="E348" i="1" s="1"/>
  <c r="E349" i="1" s="1"/>
  <c r="E350" i="1" s="1"/>
  <c r="E355" i="1" s="1"/>
  <c r="E356" i="1" s="1"/>
  <c r="E357" i="1" s="1"/>
  <c r="E358" i="1" s="1"/>
  <c r="E359" i="1" s="1"/>
  <c r="E360" i="1" s="1"/>
  <c r="E361" i="1" s="1"/>
  <c r="E362" i="1" s="1"/>
  <c r="E363" i="1" s="1"/>
  <c r="E364" i="1" s="1"/>
  <c r="E365" i="1" s="1"/>
  <c r="E366" i="1" s="1"/>
  <c r="E367" i="1" s="1"/>
  <c r="E368" i="1" s="1"/>
  <c r="E369" i="1" s="1"/>
  <c r="E370" i="1" s="1"/>
  <c r="E371" i="1" s="1"/>
  <c r="E372" i="1" s="1"/>
  <c r="E373" i="1" s="1"/>
  <c r="E374" i="1" s="1"/>
  <c r="E375" i="1" s="1"/>
  <c r="E376" i="1" s="1"/>
  <c r="E377" i="1" s="1"/>
  <c r="E378" i="1" s="1"/>
  <c r="E379" i="1" s="1"/>
  <c r="A1" i="4"/>
  <c r="C6" i="4"/>
  <c r="I100" i="1"/>
  <c r="U3" i="4"/>
  <c r="R3" i="4"/>
  <c r="U89" i="3"/>
  <c r="R89" i="3"/>
  <c r="U2" i="3"/>
  <c r="F2" i="3"/>
  <c r="H12" i="20" a="1"/>
  <c r="H22" i="18" a="1"/>
  <c r="H66" i="21" a="1"/>
  <c r="F62" i="21" a="1"/>
  <c r="T64" i="19" a="1"/>
  <c r="F72" i="21" a="1"/>
  <c r="F64" i="23" a="1"/>
  <c r="F16" i="19" a="1"/>
  <c r="M24" i="20" a="1"/>
  <c r="F16" i="22" a="1"/>
  <c r="F70" i="17" a="1"/>
  <c r="M24" i="23" a="1"/>
  <c r="H66" i="20" a="1"/>
  <c r="H22" i="19" a="1"/>
  <c r="T64" i="22" a="1"/>
  <c r="F64" i="17" a="1"/>
  <c r="H12" i="22" a="1"/>
  <c r="M24" i="18" a="1"/>
  <c r="F60" i="20" a="1"/>
  <c r="H14" i="22" a="1"/>
  <c r="F26" i="23" a="1"/>
  <c r="H14" i="19" a="1"/>
  <c r="H14" i="21" a="1"/>
  <c r="H22" i="20" a="1"/>
  <c r="F24" i="18" a="1"/>
  <c r="H16" i="23" a="1"/>
  <c r="H20" i="22" a="1"/>
  <c r="F70" i="21" a="1"/>
  <c r="I57" i="20" a="1"/>
  <c r="F16" i="20" a="1"/>
  <c r="H66" i="18" a="1"/>
  <c r="F70" i="23" a="1"/>
  <c r="F24" i="23" a="1"/>
  <c r="F70" i="19" a="1"/>
  <c r="T64" i="20" a="1"/>
  <c r="H16" i="17" a="1"/>
  <c r="H16" i="20" a="1"/>
  <c r="F70" i="22" a="1"/>
  <c r="F26" i="20" a="1"/>
  <c r="H20" i="19" a="1"/>
  <c r="F16" i="23" a="1"/>
  <c r="H18" i="17" a="1"/>
  <c r="H18" i="22" a="1"/>
  <c r="F72" i="19" a="1"/>
  <c r="F62" i="17" a="1"/>
  <c r="C32" i="20" a="1"/>
  <c r="M26" i="19" a="1"/>
  <c r="H16" i="19" a="1"/>
  <c r="C32" i="18" a="1"/>
  <c r="F52" i="22" a="1"/>
  <c r="F24" i="20" a="1"/>
  <c r="H22" i="23" a="1"/>
  <c r="F26" i="18" a="1"/>
  <c r="F70" i="18" a="1"/>
  <c r="F52" i="18" a="1"/>
  <c r="H12" i="17" a="1"/>
  <c r="F60" i="17" a="1"/>
  <c r="F16" i="17" a="1"/>
  <c r="F62" i="19" a="1"/>
  <c r="F60" i="18" a="1"/>
  <c r="I57" i="19" a="1"/>
  <c r="H12" i="18" a="1"/>
  <c r="H68" i="23" a="1"/>
  <c r="F64" i="22" a="1"/>
  <c r="F72" i="18" a="1"/>
  <c r="H68" i="18" a="1"/>
  <c r="H18" i="20" a="1"/>
  <c r="H14" i="20" a="1"/>
  <c r="M26" i="17" a="1"/>
  <c r="F64" i="20" a="1"/>
  <c r="C32" i="17" a="1"/>
  <c r="F72" i="20" a="1"/>
  <c r="T64" i="18" a="1"/>
  <c r="H12" i="19" a="1"/>
  <c r="F24" i="21" a="1"/>
  <c r="F24" i="22" a="1"/>
  <c r="F62" i="20" a="1"/>
  <c r="F26" i="21" a="1"/>
  <c r="M70" i="19" a="1"/>
  <c r="F60" i="23" a="1"/>
  <c r="H16" i="18" a="1"/>
  <c r="H66" i="22" a="1"/>
  <c r="M24" i="22" a="1"/>
  <c r="M24" i="21" a="1"/>
  <c r="H20" i="18" a="1"/>
  <c r="H20" i="21" a="1"/>
  <c r="F52" i="19" a="1"/>
  <c r="F52" i="21" a="1"/>
  <c r="I57" i="18" a="1"/>
  <c r="F16" i="21" a="1"/>
  <c r="H66" i="19" a="1"/>
  <c r="I57" i="22" a="1"/>
  <c r="H20" i="20" a="1"/>
  <c r="F72" i="23" a="1"/>
  <c r="H18" i="23" a="1"/>
  <c r="H20" i="23" a="1"/>
  <c r="H68" i="19" a="1"/>
  <c r="M26" i="23" a="1"/>
  <c r="F62" i="23" a="1"/>
  <c r="C32" i="19" a="1"/>
  <c r="M24" i="19" a="1"/>
  <c r="H22" i="22" a="1"/>
  <c r="F60" i="21" a="1"/>
  <c r="H22" i="17" a="1"/>
  <c r="H18" i="18" a="1"/>
  <c r="C32" i="23" a="1"/>
  <c r="M24" i="17" a="1"/>
  <c r="H16" i="22" a="1"/>
  <c r="H22" i="21" a="1"/>
  <c r="H14" i="17" a="1"/>
  <c r="H68" i="22" a="1"/>
  <c r="M70" i="23" a="1"/>
  <c r="M70" i="17" a="1"/>
  <c r="M70" i="18" a="1"/>
  <c r="H66" i="4" a="1"/>
  <c r="F72" i="22" a="1"/>
  <c r="F70" i="20" a="1"/>
  <c r="I57" i="21" a="1"/>
  <c r="M26" i="21" a="1"/>
  <c r="M26" i="22" a="1"/>
  <c r="H18" i="19" a="1"/>
  <c r="F52" i="17" a="1"/>
  <c r="M26" i="20" a="1"/>
  <c r="H12" i="21" a="1"/>
  <c r="H12" i="23" a="1"/>
  <c r="F26" i="19" a="1"/>
  <c r="M70" i="22" a="1"/>
  <c r="H20" i="17" a="1"/>
  <c r="F24" i="17" a="1"/>
  <c r="F52" i="20" a="1"/>
  <c r="H66" i="17" a="1"/>
  <c r="M70" i="21" a="1"/>
  <c r="T64" i="23" a="1"/>
  <c r="F26" i="17" a="1"/>
  <c r="F16" i="18" a="1"/>
  <c r="H68" i="21" a="1"/>
  <c r="F52" i="23" a="1"/>
  <c r="C32" i="22" a="1"/>
  <c r="H14" i="18" a="1"/>
  <c r="F72" i="17" a="1"/>
  <c r="M26" i="18" a="1"/>
  <c r="T64" i="21" a="1"/>
  <c r="F64" i="19" a="1"/>
  <c r="H16" i="21" a="1"/>
  <c r="F62" i="18" a="1"/>
  <c r="I57" i="23" a="1"/>
  <c r="F60" i="19" a="1"/>
  <c r="F26" i="22" a="1"/>
  <c r="F24" i="19" a="1"/>
  <c r="H14" i="23" a="1"/>
  <c r="C32" i="21" a="1"/>
  <c r="M70" i="20" a="1"/>
  <c r="F62" i="22" a="1"/>
  <c r="H66" i="23" a="1"/>
  <c r="T64" i="17" a="1"/>
  <c r="F64" i="18" a="1"/>
  <c r="F60" i="22" a="1"/>
  <c r="H18" i="21" a="1"/>
  <c r="F64" i="21" a="1"/>
  <c r="I57" i="17" a="1"/>
  <c r="H68" i="20" a="1"/>
  <c r="F3" i="23" l="1"/>
  <c r="F3" i="21"/>
  <c r="F3" i="19"/>
  <c r="F3" i="17"/>
  <c r="F3" i="22"/>
  <c r="F3" i="20"/>
  <c r="F3" i="18"/>
  <c r="H66" i="17"/>
  <c r="F16" i="17"/>
  <c r="H14" i="23"/>
  <c r="H18" i="23"/>
  <c r="F60" i="23"/>
  <c r="H20" i="23"/>
  <c r="C32" i="23"/>
  <c r="F26" i="23"/>
  <c r="F52" i="23"/>
  <c r="F24" i="23"/>
  <c r="I57" i="23"/>
  <c r="F62" i="23"/>
  <c r="T64" i="23"/>
  <c r="H68" i="23"/>
  <c r="M70" i="23"/>
  <c r="F72" i="23"/>
  <c r="M24" i="23"/>
  <c r="H16" i="23"/>
  <c r="F64" i="23"/>
  <c r="M26" i="23"/>
  <c r="F70" i="23"/>
  <c r="H66" i="23"/>
  <c r="H12" i="23"/>
  <c r="A3" i="23" s="1"/>
  <c r="F16" i="23"/>
  <c r="H22" i="23"/>
  <c r="M70" i="22"/>
  <c r="H16" i="22"/>
  <c r="M24" i="22"/>
  <c r="F70" i="22"/>
  <c r="F52" i="22"/>
  <c r="F16" i="22"/>
  <c r="H14" i="22"/>
  <c r="H22" i="22"/>
  <c r="F62" i="22"/>
  <c r="I57" i="22"/>
  <c r="H18" i="22"/>
  <c r="F24" i="22"/>
  <c r="H20" i="22"/>
  <c r="M26" i="22"/>
  <c r="H66" i="22"/>
  <c r="H12" i="22"/>
  <c r="A3" i="22" s="1"/>
  <c r="T64" i="22"/>
  <c r="F64" i="22"/>
  <c r="H68" i="22"/>
  <c r="C32" i="22"/>
  <c r="F26" i="22"/>
  <c r="F60" i="22"/>
  <c r="F72" i="22"/>
  <c r="H22" i="21"/>
  <c r="F26" i="21"/>
  <c r="F60" i="21"/>
  <c r="T64" i="21"/>
  <c r="H66" i="21"/>
  <c r="M26" i="21"/>
  <c r="F72" i="21"/>
  <c r="H14" i="21"/>
  <c r="F16" i="21"/>
  <c r="H16" i="21"/>
  <c r="H20" i="21"/>
  <c r="F24" i="21"/>
  <c r="C32" i="21"/>
  <c r="I57" i="21"/>
  <c r="M24" i="21"/>
  <c r="H18" i="21"/>
  <c r="H12" i="21"/>
  <c r="A3" i="21" s="1"/>
  <c r="F62" i="21"/>
  <c r="F70" i="21"/>
  <c r="M70" i="21"/>
  <c r="F52" i="21"/>
  <c r="F64" i="21"/>
  <c r="H68" i="21"/>
  <c r="M70" i="20"/>
  <c r="F70" i="20"/>
  <c r="F62" i="20"/>
  <c r="H68" i="20"/>
  <c r="H12" i="20"/>
  <c r="A3" i="20" s="1"/>
  <c r="F26" i="20"/>
  <c r="H18" i="20"/>
  <c r="I57" i="20"/>
  <c r="M24" i="20"/>
  <c r="H16" i="20"/>
  <c r="F52" i="20"/>
  <c r="F16" i="20"/>
  <c r="C32" i="20"/>
  <c r="T64" i="20"/>
  <c r="F64" i="20"/>
  <c r="F72" i="20"/>
  <c r="H22" i="20"/>
  <c r="F24" i="20"/>
  <c r="H14" i="20"/>
  <c r="M26" i="20"/>
  <c r="H20" i="20"/>
  <c r="F60" i="20"/>
  <c r="H66" i="20"/>
  <c r="M24" i="19"/>
  <c r="C32" i="19"/>
  <c r="H12" i="19"/>
  <c r="A3" i="19" s="1"/>
  <c r="I57" i="19"/>
  <c r="F64" i="19"/>
  <c r="H18" i="19"/>
  <c r="H68" i="19"/>
  <c r="H14" i="19"/>
  <c r="H16" i="19"/>
  <c r="H22" i="19"/>
  <c r="F60" i="19"/>
  <c r="F62" i="19"/>
  <c r="F16" i="19"/>
  <c r="H20" i="19"/>
  <c r="M26" i="19"/>
  <c r="F70" i="19"/>
  <c r="T64" i="19"/>
  <c r="H66" i="19"/>
  <c r="F24" i="19"/>
  <c r="F26" i="19"/>
  <c r="F52" i="19"/>
  <c r="M70" i="19"/>
  <c r="F72" i="19"/>
  <c r="H12" i="18"/>
  <c r="A3" i="18" s="1"/>
  <c r="M24" i="18"/>
  <c r="F70" i="18"/>
  <c r="F24" i="18"/>
  <c r="F64" i="18"/>
  <c r="H64" i="18" s="1" a="1"/>
  <c r="F16" i="18"/>
  <c r="C32" i="18"/>
  <c r="H68" i="18"/>
  <c r="H22" i="18"/>
  <c r="F62" i="18"/>
  <c r="H14" i="18"/>
  <c r="M26" i="18"/>
  <c r="H66" i="18"/>
  <c r="I57" i="18"/>
  <c r="M70" i="18"/>
  <c r="H18" i="18"/>
  <c r="H16" i="18"/>
  <c r="H20" i="18"/>
  <c r="F60" i="18"/>
  <c r="F72" i="18"/>
  <c r="F26" i="18"/>
  <c r="T64" i="18"/>
  <c r="F52" i="18"/>
  <c r="H66" i="4"/>
  <c r="F52" i="17"/>
  <c r="H16" i="17"/>
  <c r="H14" i="17"/>
  <c r="H12" i="17"/>
  <c r="A3" i="17" s="1"/>
  <c r="H22" i="17"/>
  <c r="C32" i="17"/>
  <c r="M26" i="17"/>
  <c r="F62" i="17"/>
  <c r="F70" i="17"/>
  <c r="H18" i="17"/>
  <c r="F64" i="17"/>
  <c r="H64" i="17" s="1" a="1"/>
  <c r="F24" i="17"/>
  <c r="H20" i="17"/>
  <c r="F60" i="17"/>
  <c r="I57" i="17"/>
  <c r="T64" i="17"/>
  <c r="F72" i="17"/>
  <c r="F26" i="17"/>
  <c r="M70" i="17"/>
  <c r="M24" i="17"/>
  <c r="F89" i="3"/>
  <c r="F3" i="4"/>
  <c r="C76" i="3"/>
  <c r="I19" i="1"/>
  <c r="H64" i="23" a="1"/>
  <c r="H64" i="22" a="1"/>
  <c r="H64" i="21" a="1"/>
  <c r="H64" i="20" a="1"/>
  <c r="H64" i="19" a="1"/>
  <c r="H14" i="4" a="1"/>
  <c r="H68" i="4" a="1"/>
  <c r="H64" i="4" a="1"/>
  <c r="C32" i="4" a="1"/>
  <c r="F64" i="4" a="1"/>
  <c r="M70" i="4" a="1"/>
  <c r="F24" i="4" a="1"/>
  <c r="F70" i="4" a="1"/>
  <c r="H12" i="4" a="1"/>
  <c r="H16" i="4" a="1"/>
  <c r="M26" i="4" a="1"/>
  <c r="F72" i="4" a="1"/>
  <c r="F62" i="4" a="1"/>
  <c r="F60" i="4" a="1"/>
  <c r="F16" i="4" a="1"/>
  <c r="H22" i="4" a="1"/>
  <c r="H20" i="4" a="1"/>
  <c r="F52" i="4" a="1"/>
  <c r="M24" i="4" a="1"/>
  <c r="F26" i="4" a="1"/>
  <c r="T64" i="4" a="1"/>
  <c r="H18" i="4" a="1"/>
  <c r="I57" i="4" a="1"/>
  <c r="H64" i="23" l="1"/>
  <c r="H64" i="22"/>
  <c r="H64" i="21"/>
  <c r="H64" i="20"/>
  <c r="H64" i="19"/>
  <c r="H64" i="18"/>
  <c r="H64" i="17"/>
  <c r="F26" i="4"/>
  <c r="H22" i="4"/>
  <c r="F60" i="4"/>
  <c r="F16" i="4"/>
  <c r="H68" i="4"/>
  <c r="H20" i="4"/>
  <c r="F72" i="4"/>
  <c r="I57" i="4"/>
  <c r="F52" i="4"/>
  <c r="H18" i="4"/>
  <c r="H12" i="4"/>
  <c r="A3" i="4" s="1"/>
  <c r="F70" i="4"/>
  <c r="M26" i="4"/>
  <c r="H14" i="4"/>
  <c r="T64" i="4"/>
  <c r="M70" i="4"/>
  <c r="F64" i="4"/>
  <c r="C32" i="4"/>
  <c r="M24" i="4"/>
  <c r="H16" i="4"/>
  <c r="F62" i="4"/>
  <c r="H64" i="4"/>
  <c r="F24" i="4"/>
  <c r="Z4" i="8" a="1"/>
  <c r="AD4" i="8" a="1"/>
  <c r="AE4" i="8" a="1"/>
  <c r="CM4" i="8" a="1"/>
  <c r="AH4" i="8" a="1"/>
  <c r="M4" i="8" a="1"/>
  <c r="AX4" i="8" a="1"/>
  <c r="D4" i="8" a="1"/>
  <c r="CR4" i="8" a="1"/>
  <c r="BG4" i="8" a="1"/>
  <c r="CH4" i="8" a="1"/>
  <c r="AN4" i="8" a="1"/>
  <c r="AV4" i="8" a="1"/>
  <c r="CU4" i="8" a="1"/>
  <c r="CB4" i="8" a="1"/>
  <c r="Y4" i="8" a="1"/>
  <c r="BZ4" i="8" a="1"/>
  <c r="G4" i="8" a="1"/>
  <c r="BN4" i="8" a="1"/>
  <c r="BV4" i="8" a="1"/>
  <c r="BK4" i="8" a="1"/>
  <c r="T4" i="8" a="1"/>
  <c r="BI4" i="8" a="1"/>
  <c r="CA4" i="8" a="1"/>
  <c r="AG4" i="8" a="1"/>
  <c r="CI4" i="8" a="1"/>
  <c r="CJ4" i="8" a="1"/>
  <c r="AB4" i="8" a="1"/>
  <c r="AM4" i="8" a="1"/>
  <c r="BJ4" i="8" a="1"/>
  <c r="AF4" i="8" a="1"/>
  <c r="AI4" i="8" a="1"/>
  <c r="AY4" i="8" a="1"/>
  <c r="AZ4" i="8" a="1"/>
  <c r="BT4" i="8" a="1"/>
  <c r="BL4" i="8" a="1"/>
  <c r="S4" i="8" a="1"/>
  <c r="U4" i="8" a="1"/>
  <c r="N4" i="8" a="1"/>
  <c r="BW4" i="8" a="1"/>
  <c r="O4" i="8" a="1"/>
  <c r="BA4" i="8" a="1"/>
  <c r="W4" i="8" a="1"/>
  <c r="CS4" i="8" a="1"/>
  <c r="BR4" i="8" a="1"/>
  <c r="BH4" i="8" a="1"/>
  <c r="E4" i="8" a="1"/>
  <c r="AS4" i="8" a="1"/>
  <c r="K4" i="8" a="1"/>
  <c r="CQ4" i="8" a="1"/>
  <c r="AJ4" i="8" a="1"/>
  <c r="BC4" i="8" a="1"/>
  <c r="B4" i="8" a="1"/>
  <c r="CO4" i="8" a="1"/>
  <c r="AP4" i="8" a="1"/>
  <c r="CL4" i="8" a="1"/>
  <c r="AQ4" i="8" a="1"/>
  <c r="BO4" i="8" a="1"/>
  <c r="BX4" i="8" a="1"/>
  <c r="CK4" i="8" a="1"/>
  <c r="V4" i="8" a="1"/>
  <c r="CT4" i="8" a="1"/>
  <c r="C4" i="8" a="1"/>
  <c r="R4" i="8" a="1"/>
  <c r="L4" i="8" a="1"/>
  <c r="BU4" i="8" a="1"/>
  <c r="BY4" i="8" a="1"/>
  <c r="CP4" i="8" a="1"/>
  <c r="AL4" i="8" a="1"/>
  <c r="CC4" i="8" a="1"/>
  <c r="AR4" i="8" a="1"/>
  <c r="H4" i="8" a="1"/>
  <c r="CE4" i="8" a="1"/>
  <c r="BM4" i="8" a="1"/>
  <c r="J4" i="8" a="1"/>
  <c r="AC4" i="8" a="1"/>
  <c r="BP4" i="8" a="1"/>
  <c r="BE4" i="8" a="1"/>
  <c r="CG4" i="8" a="1"/>
  <c r="F4" i="8" a="1"/>
  <c r="BQ4" i="8" a="1"/>
  <c r="CF4" i="8" a="1"/>
  <c r="AA4" i="8" a="1"/>
  <c r="AO4" i="8" a="1"/>
  <c r="AU4" i="8" a="1"/>
  <c r="AK4" i="8" a="1"/>
  <c r="CN4" i="8" a="1"/>
  <c r="P4" i="8" a="1"/>
  <c r="BS4" i="8" a="1"/>
  <c r="CD4" i="8" a="1"/>
  <c r="BB4" i="8" a="1"/>
  <c r="Q4" i="8" a="1"/>
  <c r="X4" i="8" a="1"/>
  <c r="Q4" i="8" l="1"/>
  <c r="AK4" i="8"/>
  <c r="BM4" i="8"/>
  <c r="CG4" i="8"/>
  <c r="G4" i="8"/>
  <c r="S4" i="8"/>
  <c r="AA4" i="8"/>
  <c r="AM4" i="8"/>
  <c r="AU4" i="8"/>
  <c r="H4" i="8"/>
  <c r="L4" i="8"/>
  <c r="T4" i="8"/>
  <c r="AB4" i="8"/>
  <c r="AF4" i="8"/>
  <c r="AN4" i="8"/>
  <c r="AR4" i="8"/>
  <c r="AZ4" i="8"/>
  <c r="BH4" i="8"/>
  <c r="BP4" i="8"/>
  <c r="CB4" i="8"/>
  <c r="CF4" i="8"/>
  <c r="CN4" i="8"/>
  <c r="CR4" i="8"/>
  <c r="AO4" i="8"/>
  <c r="BQ4" i="8"/>
  <c r="CK4" i="8"/>
  <c r="O4" i="8"/>
  <c r="AE4" i="8"/>
  <c r="AQ4" i="8"/>
  <c r="AY4" i="8"/>
  <c r="D4" i="8"/>
  <c r="P4" i="8"/>
  <c r="X4" i="8"/>
  <c r="AJ4" i="8"/>
  <c r="AV4" i="8"/>
  <c r="BL4" i="8"/>
  <c r="BT4" i="8"/>
  <c r="BX4" i="8"/>
  <c r="CJ4" i="8"/>
  <c r="BE4" i="8"/>
  <c r="BY4" i="8"/>
  <c r="CS4" i="8"/>
  <c r="F4" i="8"/>
  <c r="N4" i="8"/>
  <c r="V4" i="8"/>
  <c r="Z4" i="8"/>
  <c r="AH4" i="8"/>
  <c r="AX4" i="8"/>
  <c r="BN4" i="8"/>
  <c r="BR4" i="8"/>
  <c r="BZ4" i="8"/>
  <c r="CH4" i="8"/>
  <c r="CL4" i="8"/>
  <c r="CT4" i="8"/>
  <c r="U4" i="8"/>
  <c r="AC4" i="8"/>
  <c r="AS4" i="8"/>
  <c r="BU4" i="8"/>
  <c r="CO4" i="8"/>
  <c r="B4" i="8"/>
  <c r="J4" i="8"/>
  <c r="R4" i="8"/>
  <c r="AD4" i="8"/>
  <c r="AL4" i="8"/>
  <c r="AP4" i="8"/>
  <c r="BB4" i="8"/>
  <c r="BJ4" i="8"/>
  <c r="BV4" i="8"/>
  <c r="CD4" i="8"/>
  <c r="CP4" i="8"/>
  <c r="E4" i="8"/>
  <c r="M4" i="8"/>
  <c r="Y4" i="8"/>
  <c r="AG4" i="8"/>
  <c r="BA4" i="8"/>
  <c r="BI4" i="8"/>
  <c r="CC4" i="8"/>
  <c r="C4" i="8"/>
  <c r="K4" i="8"/>
  <c r="W4" i="8"/>
  <c r="AI4" i="8"/>
  <c r="BC4" i="8"/>
  <c r="BG4" i="8"/>
  <c r="BK4" i="8"/>
  <c r="BO4" i="8"/>
  <c r="BS4" i="8"/>
  <c r="BW4" i="8"/>
  <c r="CA4" i="8"/>
  <c r="CE4" i="8"/>
  <c r="CI4" i="8"/>
  <c r="CM4" i="8"/>
  <c r="CQ4" i="8"/>
  <c r="CU4" i="8"/>
  <c r="A176" i="1"/>
  <c r="A175" i="1"/>
  <c r="A174" i="1"/>
  <c r="A173" i="1"/>
  <c r="A172" i="1"/>
  <c r="A171" i="1"/>
  <c r="A170" i="1"/>
  <c r="A169" i="1"/>
  <c r="A168" i="1"/>
  <c r="A167" i="1"/>
  <c r="A166" i="1"/>
  <c r="A165" i="1"/>
  <c r="A164" i="1"/>
  <c r="A153" i="1"/>
  <c r="A154" i="1"/>
  <c r="A155" i="1"/>
  <c r="A156" i="1"/>
  <c r="A157" i="1"/>
  <c r="A158" i="1"/>
  <c r="A159" i="1"/>
  <c r="A160" i="1"/>
  <c r="A161" i="1"/>
  <c r="A162" i="1"/>
  <c r="A163" i="1"/>
  <c r="A152" i="1"/>
  <c r="J123" i="3"/>
  <c r="J121" i="3"/>
  <c r="J119" i="3"/>
  <c r="Q85" i="3"/>
  <c r="Q83" i="3"/>
  <c r="M83" i="3"/>
  <c r="M81" i="3"/>
  <c r="Q76" i="3"/>
  <c r="F76" i="3"/>
  <c r="H91" i="1"/>
  <c r="H90" i="1"/>
  <c r="H89" i="1"/>
  <c r="H88" i="1"/>
  <c r="H87" i="1"/>
  <c r="H85" i="1"/>
  <c r="H86" i="1"/>
  <c r="F19" i="3"/>
  <c r="F22" i="3"/>
  <c r="H80" i="1"/>
  <c r="H79" i="1"/>
  <c r="H78" i="1"/>
  <c r="H77" i="1"/>
  <c r="H76" i="1"/>
  <c r="H75" i="1"/>
  <c r="H74" i="1"/>
  <c r="FM4" i="16" a="1"/>
  <c r="GG4" i="16" a="1"/>
  <c r="CF4" i="16" a="1"/>
  <c r="EH4" i="16" a="1"/>
  <c r="FV4" i="16" a="1"/>
  <c r="W4" i="16" a="1"/>
  <c r="BV4" i="16" a="1"/>
  <c r="FP4" i="16" a="1"/>
  <c r="DF4" i="16" a="1"/>
  <c r="FB4" i="16" a="1"/>
  <c r="EE4" i="16" a="1"/>
  <c r="DY4" i="16" a="1"/>
  <c r="AP4" i="16" a="1"/>
  <c r="BN4" i="16" a="1"/>
  <c r="DK4" i="16" a="1"/>
  <c r="BI4" i="16" a="1"/>
  <c r="BH4" i="16" a="1"/>
  <c r="CC4" i="16" a="1"/>
  <c r="R4" i="16" a="1"/>
  <c r="FG4" i="16" a="1"/>
  <c r="FF4" i="16" a="1"/>
  <c r="BC4" i="16" a="1"/>
  <c r="EW4" i="16" a="1"/>
  <c r="GB4" i="16" a="1"/>
  <c r="AK4" i="16" a="1"/>
  <c r="FI4" i="16" a="1"/>
  <c r="AI4" i="16" a="1"/>
  <c r="EJ4" i="16" a="1"/>
  <c r="CL4" i="16" a="1"/>
  <c r="GH4" i="16" a="1"/>
  <c r="FK4" i="16" a="1"/>
  <c r="CP4" i="16" a="1"/>
  <c r="BT4" i="16" a="1"/>
  <c r="FC4" i="16" a="1"/>
  <c r="FH4" i="16" a="1"/>
  <c r="BB4" i="16" a="1"/>
  <c r="AS4" i="16" a="1"/>
  <c r="AU4" i="16" a="1"/>
  <c r="DC4" i="16" a="1"/>
  <c r="CO4" i="16" a="1"/>
  <c r="T4" i="16" a="1"/>
  <c r="FL4" i="16" a="1"/>
  <c r="FA4" i="16" a="1"/>
  <c r="EA4" i="16" a="1"/>
  <c r="EY4" i="16" a="1"/>
  <c r="AM4" i="16" a="1"/>
  <c r="K4" i="16" a="1"/>
  <c r="FS4" i="16" a="1"/>
  <c r="AF4" i="16" a="1"/>
  <c r="J4" i="16" a="1"/>
  <c r="CY4" i="16" a="1"/>
  <c r="BO4" i="16" a="1"/>
  <c r="BS4" i="16" a="1"/>
  <c r="DV4" i="16" a="1"/>
  <c r="P4" i="16" a="1"/>
  <c r="FJ4" i="16" a="1"/>
  <c r="GO4" i="16" a="1"/>
  <c r="DZ4" i="16" a="1"/>
  <c r="ER4" i="16" a="1"/>
  <c r="DT4" i="16" a="1"/>
  <c r="DU4" i="16" a="1"/>
  <c r="AJ4" i="16" a="1"/>
  <c r="GJ4" i="16" a="1"/>
  <c r="EN4" i="16" a="1"/>
  <c r="V4" i="16" a="1"/>
  <c r="CB4" i="16" a="1"/>
  <c r="EF4" i="16" a="1"/>
  <c r="CN4" i="16" a="1"/>
  <c r="EM4" i="16" a="1"/>
  <c r="AG4" i="16" a="1"/>
  <c r="L4" i="16" a="1"/>
  <c r="EK4" i="16" a="1"/>
  <c r="BR4" i="16" a="1"/>
  <c r="EL4" i="16" a="1"/>
  <c r="EP4" i="16" a="1"/>
  <c r="EI4" i="16" a="1"/>
  <c r="G4" i="16" a="1"/>
  <c r="Y4" i="16" a="1"/>
  <c r="BA4" i="16" a="1"/>
  <c r="EB4" i="16" a="1"/>
  <c r="EC4" i="16" a="1"/>
  <c r="GF4" i="16" a="1"/>
  <c r="GP4" i="16" a="1"/>
  <c r="DE4" i="16" a="1"/>
  <c r="CS4" i="16" a="1"/>
  <c r="DS4" i="16" a="1"/>
  <c r="Z4" i="16" a="1"/>
  <c r="BE4" i="16" a="1"/>
  <c r="CR4" i="16" a="1"/>
  <c r="CZ4" i="16" a="1"/>
  <c r="X4" i="16" a="1"/>
  <c r="EO4" i="16" a="1"/>
  <c r="CX4" i="16" a="1"/>
  <c r="BF4" i="16" a="1"/>
  <c r="DI4" i="16" a="1"/>
  <c r="AY4" i="16" a="1"/>
  <c r="O4" i="16" a="1"/>
  <c r="GI4" i="16" a="1"/>
  <c r="BX4" i="16" a="1"/>
  <c r="BL4" i="16" a="1"/>
  <c r="DD4" i="16" a="1"/>
  <c r="GM4" i="16" a="1"/>
  <c r="GT4" i="16" a="1"/>
  <c r="EZ4" i="16" a="1"/>
  <c r="AW4" i="16" a="1"/>
  <c r="CH4" i="16" a="1"/>
  <c r="BG4" i="16" a="1"/>
  <c r="AB4" i="16" a="1"/>
  <c r="BM4" i="16" a="1"/>
  <c r="GL4" i="16" a="1"/>
  <c r="GR4" i="16" a="1"/>
  <c r="CJ4" i="16" a="1"/>
  <c r="DO4" i="16" a="1"/>
  <c r="DG4" i="16" a="1"/>
  <c r="AE4" i="16" a="1"/>
  <c r="FE4" i="16" a="1"/>
  <c r="FD4" i="16" a="1"/>
  <c r="BK4" i="16" a="1"/>
  <c r="CK4" i="16" a="1"/>
  <c r="I4" i="16" a="1"/>
  <c r="CE4" i="16" a="1"/>
  <c r="BU4" i="16" a="1"/>
  <c r="AR4" i="16" a="1"/>
  <c r="CU4" i="16" a="1"/>
  <c r="GN4" i="16" a="1"/>
  <c r="CA4" i="16" a="1"/>
  <c r="GD4" i="16" a="1"/>
  <c r="C4" i="16" a="1"/>
  <c r="ED4" i="16" a="1"/>
  <c r="FN4" i="16" a="1"/>
  <c r="ES4" i="16" a="1"/>
  <c r="AA4" i="16" a="1"/>
  <c r="D4" i="16" a="1"/>
  <c r="E4" i="16" a="1"/>
  <c r="F4" i="16" a="1"/>
  <c r="DX4" i="16" a="1"/>
  <c r="DB4" i="16" a="1"/>
  <c r="EG4" i="16" a="1"/>
  <c r="BP4" i="16" a="1"/>
  <c r="CQ4" i="16" a="1"/>
  <c r="FU4" i="16" a="1"/>
  <c r="H4" i="16" a="1"/>
  <c r="DN4" i="16" a="1"/>
  <c r="CI4" i="16" a="1"/>
  <c r="Q4" i="16" a="1"/>
  <c r="AT4" i="16" a="1"/>
  <c r="FT4" i="16" a="1"/>
  <c r="CV4" i="16" a="1"/>
  <c r="EX4" i="16" a="1"/>
  <c r="BW4" i="16" a="1"/>
  <c r="FW4" i="16" a="1"/>
  <c r="FY4" i="16" a="1"/>
  <c r="FR4" i="16" a="1"/>
  <c r="DM4" i="16" a="1"/>
  <c r="FZ4" i="16" a="1"/>
  <c r="EU4" i="16" a="1"/>
  <c r="AO4" i="16" a="1"/>
  <c r="GC4" i="16" a="1"/>
  <c r="BQ4" i="16" a="1"/>
  <c r="AH4" i="16" a="1"/>
  <c r="AN4" i="16" a="1"/>
  <c r="GS4" i="16" a="1"/>
  <c r="EV4" i="16" a="1"/>
  <c r="CW4" i="16" a="1"/>
  <c r="GK4" i="16" a="1"/>
  <c r="DJ4" i="16" a="1"/>
  <c r="FQ4" i="16" a="1"/>
  <c r="AD4" i="16" a="1"/>
  <c r="CD4" i="16" a="1"/>
  <c r="GE4" i="16" a="1"/>
  <c r="BJ4" i="16" a="1"/>
  <c r="ET4" i="16" a="1"/>
  <c r="S4" i="16" a="1"/>
  <c r="CG4" i="16" a="1"/>
  <c r="BZ4" i="16" a="1"/>
  <c r="DR4" i="16" a="1"/>
  <c r="DW4" i="16" a="1"/>
  <c r="DQ4" i="16" a="1"/>
  <c r="U4" i="16" a="1"/>
  <c r="AV4" i="16" a="1"/>
  <c r="DH4" i="16" a="1"/>
  <c r="AX4" i="16" a="1"/>
  <c r="N4" i="16" a="1"/>
  <c r="AC4" i="16" a="1"/>
  <c r="DA4" i="16" a="1"/>
  <c r="DL4" i="16" a="1"/>
  <c r="GA4" i="16" a="1"/>
  <c r="AZ4" i="16" a="1"/>
  <c r="GQ4" i="16" a="1"/>
  <c r="BY4" i="16" a="1"/>
  <c r="CT4" i="16" a="1"/>
  <c r="CM4" i="16" a="1"/>
  <c r="AQ4" i="16" a="1"/>
  <c r="BD4" i="16" a="1"/>
  <c r="AL4" i="16" a="1"/>
  <c r="FO4" i="16" a="1"/>
  <c r="M4" i="16" a="1"/>
  <c r="EQ4" i="16" a="1"/>
  <c r="DP4" i="16" a="1"/>
  <c r="FX4" i="16" a="1"/>
  <c r="EJ4" i="16" l="1"/>
  <c r="BX4" i="16"/>
  <c r="FE4" i="16"/>
  <c r="AO4" i="16"/>
  <c r="CK4" i="16"/>
  <c r="GJ4" i="16"/>
  <c r="DX4" i="16"/>
  <c r="I4" i="16"/>
  <c r="EM4" i="16"/>
  <c r="ED4" i="16"/>
  <c r="GP4" i="16"/>
  <c r="BR4" i="16"/>
  <c r="GG4" i="16"/>
  <c r="DU4" i="16"/>
  <c r="BH4" i="16"/>
  <c r="FW4" i="16"/>
  <c r="CM4" i="16"/>
  <c r="C4" i="16"/>
  <c r="EH4" i="16"/>
  <c r="BF4" i="16"/>
  <c r="EI4" i="16"/>
  <c r="CD4" i="16"/>
  <c r="EE4" i="16"/>
  <c r="DN4" i="16"/>
  <c r="BB4" i="16"/>
  <c r="H4" i="16"/>
  <c r="CY4" i="16"/>
  <c r="M4" i="16"/>
  <c r="GN4" i="16"/>
  <c r="EB4" i="16"/>
  <c r="BP4" i="16"/>
  <c r="EO4" i="16"/>
  <c r="GK4" i="16"/>
  <c r="BU4" i="16"/>
  <c r="GB4" i="16"/>
  <c r="DP4" i="16"/>
  <c r="DO4" i="16"/>
  <c r="CX4" i="16"/>
  <c r="GH4" i="16"/>
  <c r="AT4" i="16"/>
  <c r="FY4" i="16"/>
  <c r="DM4" i="16"/>
  <c r="AZ4" i="16"/>
  <c r="FG4" i="16"/>
  <c r="CE4" i="16"/>
  <c r="EP4" i="16"/>
  <c r="DZ4" i="16"/>
  <c r="AP4" i="16"/>
  <c r="AN4" i="16"/>
  <c r="CP4" i="16"/>
  <c r="AS4" i="16"/>
  <c r="GF4" i="16"/>
  <c r="DT4" i="16"/>
  <c r="DW4" i="16"/>
  <c r="DY4" i="16"/>
  <c r="FU4" i="16"/>
  <c r="CJ4" i="16"/>
  <c r="FT4" i="16"/>
  <c r="DH4" i="16"/>
  <c r="FV4" i="16"/>
  <c r="DG4" i="16"/>
  <c r="CH4" i="16"/>
  <c r="FZ4" i="16"/>
  <c r="N4" i="16"/>
  <c r="FQ4" i="16"/>
  <c r="DE4" i="16"/>
  <c r="AR4" i="16"/>
  <c r="EY4" i="16"/>
  <c r="BO4" i="16"/>
  <c r="GT4" i="16"/>
  <c r="DR4" i="16"/>
  <c r="AH4" i="16"/>
  <c r="BM4" i="16"/>
  <c r="BD4" i="16"/>
  <c r="CI4" i="16"/>
  <c r="BZ4" i="16"/>
  <c r="FX4" i="16"/>
  <c r="DL4" i="16"/>
  <c r="BG4" i="16"/>
  <c r="DQ4" i="16"/>
  <c r="FM4" i="16"/>
  <c r="BT4" i="16"/>
  <c r="FL4" i="16"/>
  <c r="CZ4" i="16"/>
  <c r="BW4" i="16"/>
  <c r="CA4" i="16"/>
  <c r="AL4" i="16"/>
  <c r="FR4" i="16"/>
  <c r="BQ4" i="16"/>
  <c r="FI4" i="16"/>
  <c r="CW4" i="16"/>
  <c r="AB4" i="16"/>
  <c r="EQ4" i="16"/>
  <c r="AY4" i="16"/>
  <c r="GL4" i="16"/>
  <c r="DB4" i="16"/>
  <c r="Z4" i="16"/>
  <c r="BE4" i="16"/>
  <c r="AV4" i="16"/>
  <c r="BC4" i="16"/>
  <c r="BJ4" i="16"/>
  <c r="GR4" i="16"/>
  <c r="EU4" i="16"/>
  <c r="GO4" i="16"/>
  <c r="GE4" i="16"/>
  <c r="FP4" i="16"/>
  <c r="DD4" i="16"/>
  <c r="AA4" i="16"/>
  <c r="CS4" i="16"/>
  <c r="EW4" i="16"/>
  <c r="CQ4" i="16"/>
  <c r="FD4" i="16"/>
  <c r="CR4" i="16"/>
  <c r="GQ4" i="16"/>
  <c r="BS4" i="16"/>
  <c r="AD4" i="16"/>
  <c r="FJ4" i="16"/>
  <c r="AC4" i="16"/>
  <c r="FA4" i="16"/>
  <c r="CO4" i="16"/>
  <c r="T4" i="16"/>
  <c r="EA4" i="16"/>
  <c r="AQ4" i="16"/>
  <c r="GD4" i="16"/>
  <c r="CT4" i="16"/>
  <c r="J4" i="16"/>
  <c r="AW4" i="16"/>
  <c r="AF4" i="16"/>
  <c r="AM4" i="16"/>
  <c r="BY4" i="16"/>
  <c r="F4" i="16"/>
  <c r="AG4" i="16"/>
  <c r="AK4" i="16"/>
  <c r="DA4" i="16"/>
  <c r="EF4" i="16"/>
  <c r="DC4" i="16"/>
  <c r="E4" i="16"/>
  <c r="Q4" i="16"/>
  <c r="EL4" i="16"/>
  <c r="FH4" i="16"/>
  <c r="CV4" i="16"/>
  <c r="D4" i="16"/>
  <c r="CC4" i="16"/>
  <c r="EG4" i="16"/>
  <c r="AX4" i="16"/>
  <c r="EV4" i="16"/>
  <c r="CB4" i="16"/>
  <c r="GA4" i="16"/>
  <c r="AU4" i="16"/>
  <c r="BI4" i="16"/>
  <c r="FB4" i="16"/>
  <c r="DJ4" i="16"/>
  <c r="ES4" i="16"/>
  <c r="CG4" i="16"/>
  <c r="L4" i="16"/>
  <c r="DS4" i="16"/>
  <c r="AI4" i="16"/>
  <c r="FN4" i="16"/>
  <c r="CL4" i="16"/>
  <c r="X4" i="16"/>
  <c r="O4" i="16"/>
  <c r="GC4" i="16"/>
  <c r="AE4" i="16"/>
  <c r="EC4" i="16"/>
  <c r="K4" i="16"/>
  <c r="EX4" i="16"/>
  <c r="EZ4" i="16"/>
  <c r="CN4" i="16"/>
  <c r="GS4" i="16"/>
  <c r="BL4" i="16"/>
  <c r="DI4" i="16"/>
  <c r="AJ4" i="16"/>
  <c r="EN4" i="16"/>
  <c r="FC4" i="16"/>
  <c r="FS4" i="16"/>
  <c r="W4" i="16"/>
  <c r="FO4" i="16"/>
  <c r="DV4" i="16"/>
  <c r="BK4" i="16"/>
  <c r="EK4" i="16"/>
  <c r="U4" i="16"/>
  <c r="GM4" i="16"/>
  <c r="DK4" i="16"/>
  <c r="S4" i="16"/>
  <c r="FF4" i="16"/>
  <c r="BV4" i="16"/>
  <c r="BA4" i="16"/>
  <c r="Y4" i="16"/>
  <c r="P4" i="16"/>
  <c r="G4" i="16"/>
  <c r="V4" i="16"/>
  <c r="CF4" i="16"/>
  <c r="GI4" i="16"/>
  <c r="R4" i="16"/>
  <c r="ET4" i="16"/>
  <c r="DF4" i="16"/>
  <c r="CU4" i="16"/>
  <c r="BN4" i="16"/>
  <c r="FK4" i="16"/>
  <c r="ER4" i="16"/>
  <c r="I73" i="1"/>
  <c r="J62" i="3" s="1"/>
  <c r="I84" i="1"/>
  <c r="U70" i="3"/>
  <c r="F70" i="3"/>
  <c r="S123" i="3"/>
  <c r="S121" i="3"/>
  <c r="S119" i="3"/>
  <c r="N123" i="3"/>
  <c r="N121" i="3"/>
  <c r="N119" i="3"/>
  <c r="C123" i="3"/>
  <c r="C121" i="3"/>
  <c r="C119" i="3"/>
  <c r="J115" i="3"/>
  <c r="J113" i="3"/>
  <c r="J108" i="3"/>
  <c r="J106" i="3"/>
  <c r="U103" i="3"/>
  <c r="J103" i="3"/>
  <c r="M100" i="3"/>
  <c r="J100" i="3"/>
  <c r="J97" i="3"/>
  <c r="U83" i="3"/>
  <c r="U81" i="3"/>
  <c r="J85" i="3"/>
  <c r="J83" i="3"/>
  <c r="J81" i="3"/>
  <c r="C85" i="3"/>
  <c r="C83" i="3"/>
  <c r="C81" i="3"/>
  <c r="F74" i="3"/>
  <c r="F72" i="3"/>
  <c r="H72" i="3"/>
  <c r="P72" i="3"/>
  <c r="K59" i="3"/>
  <c r="K57" i="3"/>
  <c r="C59" i="3"/>
  <c r="C57" i="3"/>
  <c r="K53" i="3"/>
  <c r="J50" i="3"/>
  <c r="J47" i="3"/>
  <c r="J44" i="3"/>
  <c r="J42" i="3"/>
  <c r="Q40" i="3"/>
  <c r="J40" i="3"/>
  <c r="Q38" i="3"/>
  <c r="J38" i="3"/>
  <c r="S35" i="3"/>
  <c r="N35" i="3"/>
  <c r="I35" i="3"/>
  <c r="F35" i="3"/>
  <c r="R33" i="3"/>
  <c r="L33" i="3"/>
  <c r="F33" i="3"/>
  <c r="R31" i="3"/>
  <c r="L31" i="3"/>
  <c r="F31" i="3"/>
  <c r="F26" i="3"/>
  <c r="F24" i="3"/>
  <c r="G21" i="3"/>
  <c r="F17" i="3"/>
  <c r="AW4" i="8" a="1"/>
  <c r="BD4" i="8" a="1"/>
  <c r="AT4" i="8" a="1"/>
  <c r="BD4" i="8" l="1"/>
  <c r="AW4" i="8"/>
  <c r="AT4" i="8"/>
  <c r="H74" i="3"/>
  <c r="I4" i="8" a="1"/>
  <c r="BF4" i="8" a="1"/>
  <c r="BF4" i="8" l="1"/>
  <c r="I4" i="8"/>
  <c r="T19" i="3"/>
  <c r="P74" i="3"/>
  <c r="M17" i="3"/>
  <c r="M14" i="3"/>
  <c r="F14" i="3"/>
  <c r="M12" i="3"/>
  <c r="F12" i="3"/>
  <c r="M11" i="3"/>
  <c r="F11" i="3"/>
  <c r="R2" i="3"/>
  <c r="J25"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<sst xmlns="http://schemas.openxmlformats.org/spreadsheetml/2006/main" count="3968" uniqueCount="1391">
  <si>
    <t>学位取得型願書入力フォーム</t>
    <rPh sb="0" eb="2">
      <t>ガクイ</t>
    </rPh>
    <rPh sb="2" eb="4">
      <t>シュトク</t>
    </rPh>
    <rPh sb="4" eb="5">
      <t>ガタ</t>
    </rPh>
    <rPh sb="5" eb="7">
      <t>ガンショ</t>
    </rPh>
    <rPh sb="7" eb="9">
      <t>ニュウリョク</t>
    </rPh>
    <phoneticPr fontId="4"/>
  </si>
  <si>
    <t>　　</t>
    <phoneticPr fontId="4"/>
  </si>
  <si>
    <t>　　入力時は「注意事項」と「入力例」をよく読んで入力してください。</t>
    <rPh sb="2" eb="5">
      <t>ニュウリョクジ</t>
    </rPh>
    <rPh sb="7" eb="9">
      <t>チュウイ</t>
    </rPh>
    <rPh sb="9" eb="11">
      <t>ジコウ</t>
    </rPh>
    <rPh sb="14" eb="16">
      <t>ニュウリョク</t>
    </rPh>
    <rPh sb="16" eb="17">
      <t>レイ</t>
    </rPh>
    <rPh sb="21" eb="22">
      <t>ヨ</t>
    </rPh>
    <rPh sb="24" eb="26">
      <t>ニュウリョク</t>
    </rPh>
    <phoneticPr fontId="4"/>
  </si>
  <si>
    <t>自動</t>
    <rPh sb="0" eb="2">
      <t>ジドウ</t>
    </rPh>
    <phoneticPr fontId="3"/>
  </si>
  <si>
    <t>　　　※入力：入力欄へ直接入力をしてください。</t>
    <rPh sb="4" eb="6">
      <t>ニュウリョク</t>
    </rPh>
    <rPh sb="7" eb="9">
      <t>ニュウリョク</t>
    </rPh>
    <rPh sb="9" eb="10">
      <t>ラン</t>
    </rPh>
    <rPh sb="11" eb="13">
      <t>チョクセツ</t>
    </rPh>
    <rPh sb="13" eb="15">
      <t>ニュウリョク</t>
    </rPh>
    <phoneticPr fontId="4"/>
  </si>
  <si>
    <t>入力必須</t>
    <rPh sb="0" eb="2">
      <t>ニュウリョク</t>
    </rPh>
    <rPh sb="2" eb="4">
      <t>ヒッス</t>
    </rPh>
    <phoneticPr fontId="3"/>
  </si>
  <si>
    <t>　　　※自動：他の項目を入力することで自動表示されます。</t>
    <rPh sb="4" eb="6">
      <t>ジドウ</t>
    </rPh>
    <rPh sb="7" eb="8">
      <t>タ</t>
    </rPh>
    <rPh sb="9" eb="11">
      <t>コウモク</t>
    </rPh>
    <rPh sb="12" eb="14">
      <t>ニュウリョク</t>
    </rPh>
    <rPh sb="19" eb="21">
      <t>ジドウ</t>
    </rPh>
    <rPh sb="21" eb="23">
      <t>ヒョウジ</t>
    </rPh>
    <phoneticPr fontId="4"/>
  </si>
  <si>
    <t>任意入力</t>
    <rPh sb="0" eb="2">
      <t>ニンイ</t>
    </rPh>
    <rPh sb="2" eb="4">
      <t>ニュウリョク</t>
    </rPh>
    <phoneticPr fontId="3"/>
  </si>
  <si>
    <t>願書様式１</t>
    <phoneticPr fontId="4"/>
  </si>
  <si>
    <t>　◆基本情報</t>
    <rPh sb="2" eb="4">
      <t>キホン</t>
    </rPh>
    <rPh sb="4" eb="6">
      <t>ジョウホウ</t>
    </rPh>
    <phoneticPr fontId="4"/>
  </si>
  <si>
    <t>　　応募者の情報を入力してください。</t>
    <rPh sb="2" eb="5">
      <t>オウボシャ</t>
    </rPh>
    <rPh sb="6" eb="8">
      <t>ジョウホウ</t>
    </rPh>
    <rPh sb="9" eb="11">
      <t>ニュウリョク</t>
    </rPh>
    <phoneticPr fontId="4"/>
  </si>
  <si>
    <t>　</t>
    <phoneticPr fontId="4"/>
  </si>
  <si>
    <t>No.</t>
    <phoneticPr fontId="4"/>
  </si>
  <si>
    <t>様式の表示欄</t>
    <rPh sb="0" eb="2">
      <t>ヨウシキ</t>
    </rPh>
    <rPh sb="3" eb="5">
      <t>ヒョウジ</t>
    </rPh>
    <rPh sb="5" eb="6">
      <t>ラン</t>
    </rPh>
    <phoneticPr fontId="4"/>
  </si>
  <si>
    <t>項目</t>
    <rPh sb="0" eb="2">
      <t>コウモク</t>
    </rPh>
    <phoneticPr fontId="4"/>
  </si>
  <si>
    <t>入力欄</t>
    <rPh sb="0" eb="2">
      <t>ニュウリョク</t>
    </rPh>
    <rPh sb="2" eb="3">
      <t>ラン</t>
    </rPh>
    <phoneticPr fontId="4"/>
  </si>
  <si>
    <t>入力例</t>
    <rPh sb="0" eb="2">
      <t>ニュウリョク</t>
    </rPh>
    <rPh sb="2" eb="3">
      <t>レイ</t>
    </rPh>
    <phoneticPr fontId="4"/>
  </si>
  <si>
    <t>注意事項</t>
    <rPh sb="0" eb="2">
      <t>チュウイ</t>
    </rPh>
    <rPh sb="2" eb="4">
      <t>ジコウ</t>
    </rPh>
    <phoneticPr fontId="4"/>
  </si>
  <si>
    <t>必須</t>
    <rPh sb="0" eb="2">
      <t>ヒッス</t>
    </rPh>
    <phoneticPr fontId="4"/>
  </si>
  <si>
    <t>入力</t>
    <rPh sb="0" eb="2">
      <t>ニュウリョク</t>
    </rPh>
    <phoneticPr fontId="4"/>
  </si>
  <si>
    <t>氏名</t>
    <rPh sb="0" eb="2">
      <t>シメイ</t>
    </rPh>
    <phoneticPr fontId="4"/>
  </si>
  <si>
    <t>フリガナ（姓）</t>
    <rPh sb="5" eb="6">
      <t>セイ</t>
    </rPh>
    <phoneticPr fontId="1"/>
  </si>
  <si>
    <t>キコウ</t>
  </si>
  <si>
    <t>全て全角カナで入力してください。</t>
    <rPh sb="0" eb="1">
      <t>スベ</t>
    </rPh>
    <rPh sb="2" eb="4">
      <t>ゼンカク</t>
    </rPh>
    <rPh sb="7" eb="9">
      <t>ニュウリョク</t>
    </rPh>
    <phoneticPr fontId="1"/>
  </si>
  <si>
    <t>フリガナ（ミドルネーム含む）（名）</t>
    <rPh sb="15" eb="16">
      <t>ナ</t>
    </rPh>
    <phoneticPr fontId="1"/>
  </si>
  <si>
    <t>ミドル　ハナコ</t>
    <phoneticPr fontId="4"/>
  </si>
  <si>
    <t>全て全角カナで入力してください。ミドルネームがある場合、全角スペースを入力してください。</t>
    <rPh sb="0" eb="1">
      <t>スベ</t>
    </rPh>
    <rPh sb="2" eb="4">
      <t>ゼンカク</t>
    </rPh>
    <rPh sb="7" eb="9">
      <t>ニュウリョク</t>
    </rPh>
    <rPh sb="25" eb="27">
      <t>バアイ</t>
    </rPh>
    <rPh sb="28" eb="30">
      <t>ゼンカク</t>
    </rPh>
    <rPh sb="35" eb="37">
      <t>ニュウリョク</t>
    </rPh>
    <phoneticPr fontId="1"/>
  </si>
  <si>
    <t>姓</t>
    <rPh sb="0" eb="1">
      <t>セイ</t>
    </rPh>
    <phoneticPr fontId="1"/>
  </si>
  <si>
    <t>機構</t>
    <rPh sb="0" eb="2">
      <t>キコウ</t>
    </rPh>
    <phoneticPr fontId="1"/>
  </si>
  <si>
    <t>全角で入力してください。</t>
    <rPh sb="0" eb="2">
      <t>ゼンカク</t>
    </rPh>
    <rPh sb="3" eb="5">
      <t>ニュウリョク</t>
    </rPh>
    <phoneticPr fontId="4"/>
  </si>
  <si>
    <t>名（ミドルネーム含む）</t>
    <rPh sb="0" eb="1">
      <t>ナ</t>
    </rPh>
    <rPh sb="8" eb="9">
      <t>フク</t>
    </rPh>
    <phoneticPr fontId="1"/>
  </si>
  <si>
    <t>ミドル　花子</t>
    <rPh sb="4" eb="6">
      <t>ハナコ</t>
    </rPh>
    <phoneticPr fontId="1"/>
  </si>
  <si>
    <t>姓（ローマ字）</t>
    <rPh sb="0" eb="1">
      <t>セイ</t>
    </rPh>
    <phoneticPr fontId="1"/>
  </si>
  <si>
    <t xml:space="preserve">KIKOU </t>
    <phoneticPr fontId="3"/>
  </si>
  <si>
    <t>姓は全て半角大文字で入力してください。</t>
    <rPh sb="0" eb="1">
      <t>セイ</t>
    </rPh>
    <rPh sb="2" eb="3">
      <t>スベ</t>
    </rPh>
    <rPh sb="4" eb="6">
      <t>ハンカク</t>
    </rPh>
    <rPh sb="6" eb="9">
      <t>オオモジ</t>
    </rPh>
    <rPh sb="10" eb="12">
      <t>ニュウリョク</t>
    </rPh>
    <phoneticPr fontId="1"/>
  </si>
  <si>
    <t>名（ミドルネーム含む）（ローマ字）</t>
    <rPh sb="0" eb="1">
      <t>ナ</t>
    </rPh>
    <rPh sb="8" eb="9">
      <t>フク</t>
    </rPh>
    <rPh sb="15" eb="16">
      <t>ジ</t>
    </rPh>
    <phoneticPr fontId="1"/>
  </si>
  <si>
    <t>Midoru Hanako</t>
    <phoneticPr fontId="4"/>
  </si>
  <si>
    <t>名は最初の一文字のみ半角大文字、以降は半角小文字で入力してください。</t>
    <rPh sb="0" eb="1">
      <t>ナ</t>
    </rPh>
    <rPh sb="2" eb="4">
      <t>サイショ</t>
    </rPh>
    <rPh sb="5" eb="8">
      <t>ヒトモジ</t>
    </rPh>
    <rPh sb="10" eb="12">
      <t>ハンカク</t>
    </rPh>
    <rPh sb="12" eb="15">
      <t>オオモジ</t>
    </rPh>
    <rPh sb="16" eb="18">
      <t>イコウ</t>
    </rPh>
    <rPh sb="19" eb="21">
      <t>ハンカク</t>
    </rPh>
    <rPh sb="21" eb="24">
      <t>コモジ</t>
    </rPh>
    <rPh sb="25" eb="27">
      <t>ニュウリョク</t>
    </rPh>
    <phoneticPr fontId="1"/>
  </si>
  <si>
    <t>選考管理番号</t>
    <rPh sb="0" eb="4">
      <t>センコウカンリ</t>
    </rPh>
    <rPh sb="4" eb="6">
      <t>バンゴウ</t>
    </rPh>
    <phoneticPr fontId="3"/>
  </si>
  <si>
    <t>選考管理番号</t>
    <rPh sb="0" eb="6">
      <t>センコウカンリバンゴウ</t>
    </rPh>
    <phoneticPr fontId="3"/>
  </si>
  <si>
    <t>B12345678</t>
    <phoneticPr fontId="4"/>
  </si>
  <si>
    <t>マイページ発行の際にご連絡した選考管理番号を半角で入力してください。</t>
    <rPh sb="5" eb="7">
      <t>ハッコウ</t>
    </rPh>
    <rPh sb="8" eb="9">
      <t>サイ</t>
    </rPh>
    <rPh sb="11" eb="13">
      <t>レンラク</t>
    </rPh>
    <rPh sb="15" eb="21">
      <t>センコウカンリバンゴウ</t>
    </rPh>
    <rPh sb="22" eb="24">
      <t>ハンカク</t>
    </rPh>
    <rPh sb="25" eb="27">
      <t>ニュウリョク</t>
    </rPh>
    <phoneticPr fontId="6"/>
  </si>
  <si>
    <t>個人情報</t>
    <rPh sb="0" eb="4">
      <t>コジンジョウホウ</t>
    </rPh>
    <phoneticPr fontId="4"/>
  </si>
  <si>
    <t>生年月日</t>
    <rPh sb="0" eb="2">
      <t>セイネン</t>
    </rPh>
    <rPh sb="2" eb="4">
      <t>ガッピ</t>
    </rPh>
    <phoneticPr fontId="1"/>
  </si>
  <si>
    <t>不可</t>
    <rPh sb="0" eb="2">
      <t>フカ</t>
    </rPh>
    <phoneticPr fontId="4"/>
  </si>
  <si>
    <t>自動</t>
    <rPh sb="0" eb="2">
      <t>ジドウ</t>
    </rPh>
    <phoneticPr fontId="4"/>
  </si>
  <si>
    <t>年齢</t>
    <rPh sb="0" eb="2">
      <t>ネンレイ</t>
    </rPh>
    <phoneticPr fontId="1"/>
  </si>
  <si>
    <t>2022年４月1日現在の年齢が自動で表示されます。</t>
    <rPh sb="4" eb="5">
      <t>ネン</t>
    </rPh>
    <rPh sb="6" eb="7">
      <t>ガツ</t>
    </rPh>
    <rPh sb="8" eb="9">
      <t>ニチ</t>
    </rPh>
    <rPh sb="9" eb="11">
      <t>ゲンザイ</t>
    </rPh>
    <rPh sb="12" eb="14">
      <t>ネンレイ</t>
    </rPh>
    <rPh sb="15" eb="17">
      <t>ジドウ</t>
    </rPh>
    <rPh sb="18" eb="20">
      <t>ヒョウジ</t>
    </rPh>
    <phoneticPr fontId="1"/>
  </si>
  <si>
    <t>選択</t>
    <rPh sb="0" eb="2">
      <t>センタク</t>
    </rPh>
    <phoneticPr fontId="4"/>
  </si>
  <si>
    <t>なし</t>
    <phoneticPr fontId="4"/>
  </si>
  <si>
    <t>性別</t>
    <rPh sb="0" eb="2">
      <t>セイベツ</t>
    </rPh>
    <phoneticPr fontId="1"/>
  </si>
  <si>
    <t>男</t>
    <rPh sb="0" eb="1">
      <t>オトコ</t>
    </rPh>
    <phoneticPr fontId="3"/>
  </si>
  <si>
    <t>女</t>
  </si>
  <si>
    <t>戸籍上の性別について、男、女いずれかを選択してください。</t>
    <rPh sb="0" eb="3">
      <t>コセキジョウ</t>
    </rPh>
    <rPh sb="11" eb="12">
      <t>オトコ</t>
    </rPh>
    <rPh sb="13" eb="14">
      <t>オンナ</t>
    </rPh>
    <rPh sb="19" eb="21">
      <t>センタク</t>
    </rPh>
    <phoneticPr fontId="1"/>
  </si>
  <si>
    <t>国籍又は在留資格</t>
    <rPh sb="0" eb="2">
      <t>コクセキ</t>
    </rPh>
    <rPh sb="2" eb="3">
      <t>マタ</t>
    </rPh>
    <rPh sb="4" eb="6">
      <t>ザイリュウ</t>
    </rPh>
    <rPh sb="6" eb="8">
      <t>シカク</t>
    </rPh>
    <phoneticPr fontId="1"/>
  </si>
  <si>
    <t>日本国籍以外（永住者又は特別永住者）</t>
    <rPh sb="0" eb="2">
      <t>ニホン</t>
    </rPh>
    <rPh sb="2" eb="4">
      <t>コクセキ</t>
    </rPh>
    <rPh sb="4" eb="6">
      <t>イガイ</t>
    </rPh>
    <rPh sb="7" eb="10">
      <t>エイジュウシャ</t>
    </rPh>
    <rPh sb="10" eb="11">
      <t>マタ</t>
    </rPh>
    <rPh sb="12" eb="14">
      <t>トクベツ</t>
    </rPh>
    <rPh sb="14" eb="17">
      <t>エイジュウシャ</t>
    </rPh>
    <phoneticPr fontId="3"/>
  </si>
  <si>
    <t>日本国籍及びその他国籍</t>
  </si>
  <si>
    <t>応募者の国籍についていずれかを選択してください。
日本国籍を有する方又は日本への永住が許可されている方が応募できます。</t>
    <rPh sb="0" eb="3">
      <t>オウボシャ</t>
    </rPh>
    <rPh sb="4" eb="6">
      <t>コクセキ</t>
    </rPh>
    <rPh sb="15" eb="17">
      <t>センタク</t>
    </rPh>
    <rPh sb="25" eb="29">
      <t>ニホンコクセキ</t>
    </rPh>
    <rPh sb="30" eb="31">
      <t>ユウ</t>
    </rPh>
    <rPh sb="33" eb="34">
      <t>カタ</t>
    </rPh>
    <rPh sb="34" eb="35">
      <t>マタ</t>
    </rPh>
    <rPh sb="36" eb="38">
      <t>ニホン</t>
    </rPh>
    <rPh sb="40" eb="42">
      <t>エイジュウ</t>
    </rPh>
    <rPh sb="43" eb="45">
      <t>キョカ</t>
    </rPh>
    <rPh sb="50" eb="51">
      <t>カタ</t>
    </rPh>
    <rPh sb="52" eb="54">
      <t>オウボ</t>
    </rPh>
    <phoneticPr fontId="4"/>
  </si>
  <si>
    <t>任意</t>
    <rPh sb="0" eb="2">
      <t>ニンイ</t>
    </rPh>
    <phoneticPr fontId="4"/>
  </si>
  <si>
    <t>国籍（日本国籍以外）</t>
    <rPh sb="0" eb="2">
      <t>コクセキ</t>
    </rPh>
    <rPh sb="3" eb="5">
      <t>ニホン</t>
    </rPh>
    <rPh sb="5" eb="7">
      <t>コクセキ</t>
    </rPh>
    <rPh sb="7" eb="9">
      <t>イガイ</t>
    </rPh>
    <phoneticPr fontId="1"/>
  </si>
  <si>
    <t>アメリカ合衆国</t>
    <rPh sb="4" eb="7">
      <t>ガッシュウコク</t>
    </rPh>
    <phoneticPr fontId="1"/>
  </si>
  <si>
    <t>日本国籍以外の国籍を保有している場合、全て書いてください。</t>
  </si>
  <si>
    <t>現住所の郵便番号</t>
    <rPh sb="0" eb="3">
      <t>ゲンジュウショ</t>
    </rPh>
    <rPh sb="4" eb="6">
      <t>ユウビン</t>
    </rPh>
    <rPh sb="6" eb="8">
      <t>バンゴウ</t>
    </rPh>
    <phoneticPr fontId="31"/>
  </si>
  <si>
    <t>123-4567</t>
  </si>
  <si>
    <t>ハイフンも入れてください。</t>
    <phoneticPr fontId="4"/>
  </si>
  <si>
    <t>現住所</t>
    <rPh sb="0" eb="1">
      <t>ゲン</t>
    </rPh>
    <rPh sb="1" eb="3">
      <t>ジュウショ</t>
    </rPh>
    <phoneticPr fontId="1"/>
  </si>
  <si>
    <t>東京都江東区青海５－４－１　青海プラザ×××</t>
    <rPh sb="0" eb="2">
      <t>トウキョウ</t>
    </rPh>
    <rPh sb="2" eb="3">
      <t>ト</t>
    </rPh>
    <rPh sb="3" eb="6">
      <t>コウトウク</t>
    </rPh>
    <rPh sb="6" eb="8">
      <t>アオミ</t>
    </rPh>
    <rPh sb="14" eb="16">
      <t>アオミ</t>
    </rPh>
    <phoneticPr fontId="1"/>
  </si>
  <si>
    <t>電話番号</t>
    <rPh sb="0" eb="2">
      <t>デンワ</t>
    </rPh>
    <rPh sb="2" eb="4">
      <t>バンゴウ</t>
    </rPh>
    <phoneticPr fontId="1"/>
  </si>
  <si>
    <t>080-1234-xxxx</t>
    <phoneticPr fontId="4"/>
  </si>
  <si>
    <t>ハイフンも含めて半角で入力してください。</t>
    <rPh sb="5" eb="6">
      <t>フク</t>
    </rPh>
    <rPh sb="8" eb="10">
      <t>ハンカク</t>
    </rPh>
    <rPh sb="11" eb="13">
      <t>ニュウリョク</t>
    </rPh>
    <phoneticPr fontId="4"/>
  </si>
  <si>
    <t>メールアドレス</t>
    <phoneticPr fontId="4"/>
  </si>
  <si>
    <t>kikouhanako@jasso.com</t>
    <phoneticPr fontId="4"/>
  </si>
  <si>
    <t>半角で入力してください。</t>
    <rPh sb="0" eb="2">
      <t>ハンカク</t>
    </rPh>
    <rPh sb="3" eb="5">
      <t>ニュウリョク</t>
    </rPh>
    <phoneticPr fontId="4"/>
  </si>
  <si>
    <t>　◆世帯状況</t>
    <rPh sb="2" eb="4">
      <t>セタイ</t>
    </rPh>
    <rPh sb="4" eb="6">
      <t>ジョウキョウ</t>
    </rPh>
    <phoneticPr fontId="4"/>
  </si>
  <si>
    <r>
      <t>　　家計支持者（父・母・並びにこれに代</t>
    </r>
    <r>
      <rPr>
        <b/>
        <strike/>
        <sz val="11"/>
        <rFont val="メイリオ"/>
        <family val="3"/>
        <charset val="128"/>
      </rPr>
      <t>か</t>
    </r>
    <r>
      <rPr>
        <b/>
        <sz val="11"/>
        <rFont val="メイリオ"/>
        <family val="3"/>
        <charset val="128"/>
      </rPr>
      <t>わって家計を支えている場合は当該人物）について入力してください</t>
    </r>
    <rPh sb="2" eb="4">
      <t>カケイ</t>
    </rPh>
    <rPh sb="4" eb="7">
      <t>シジシャ</t>
    </rPh>
    <rPh sb="8" eb="9">
      <t>チチ</t>
    </rPh>
    <rPh sb="10" eb="11">
      <t>ハハ</t>
    </rPh>
    <rPh sb="12" eb="13">
      <t>ナラ</t>
    </rPh>
    <rPh sb="18" eb="19">
      <t>ダイ</t>
    </rPh>
    <rPh sb="23" eb="25">
      <t>カケイ</t>
    </rPh>
    <rPh sb="26" eb="27">
      <t>ササ</t>
    </rPh>
    <rPh sb="31" eb="33">
      <t>バアイ</t>
    </rPh>
    <rPh sb="34" eb="36">
      <t>トウガイ</t>
    </rPh>
    <rPh sb="36" eb="38">
      <t>ジンブツ</t>
    </rPh>
    <rPh sb="43" eb="45">
      <t>ニュウリョク</t>
    </rPh>
    <phoneticPr fontId="4"/>
  </si>
  <si>
    <t>家族情報</t>
    <rPh sb="0" eb="2">
      <t>カゾク</t>
    </rPh>
    <rPh sb="2" eb="4">
      <t>ジョウホウ</t>
    </rPh>
    <phoneticPr fontId="4"/>
  </si>
  <si>
    <t>氏名（父）</t>
    <rPh sb="0" eb="2">
      <t>シメイ</t>
    </rPh>
    <phoneticPr fontId="1"/>
  </si>
  <si>
    <t>機構　栄太郎</t>
    <rPh sb="0" eb="2">
      <t>キコウ</t>
    </rPh>
    <rPh sb="3" eb="6">
      <t>エイタロウ</t>
    </rPh>
    <phoneticPr fontId="1"/>
  </si>
  <si>
    <t>所得証明書（父）</t>
    <rPh sb="0" eb="2">
      <t>ショトク</t>
    </rPh>
    <rPh sb="2" eb="5">
      <t>ショウメイショ</t>
    </rPh>
    <rPh sb="6" eb="7">
      <t>チチ</t>
    </rPh>
    <phoneticPr fontId="1"/>
  </si>
  <si>
    <t>市区町村が発行する所得証明書のみ提出</t>
    <rPh sb="0" eb="2">
      <t>シク</t>
    </rPh>
    <rPh sb="2" eb="4">
      <t>チョウソン</t>
    </rPh>
    <rPh sb="5" eb="7">
      <t>ハッコウ</t>
    </rPh>
    <rPh sb="9" eb="11">
      <t>ショトク</t>
    </rPh>
    <rPh sb="11" eb="14">
      <t>ショウメイショ</t>
    </rPh>
    <rPh sb="16" eb="18">
      <t>テイシュツ</t>
    </rPh>
    <phoneticPr fontId="3"/>
  </si>
  <si>
    <t>市区町村が発行する所得証明書のみ提出</t>
    <phoneticPr fontId="4"/>
  </si>
  <si>
    <t>家計支持者（父）について、提出する書類を選択してください。所得証明書は「令和２（2020）年１月～令和２（2020）年12月の所得を証明する書類」を提出してください。所得が０円の場合も市区町村発行所得証明書の提出が必要です。
「2021年所得見込金額申告書」（様式ト）や「2020年所得金額証明書」（様式チ）を提出する場合、「様式トや様式チを提出」を選択してください。
父がいない場合は様式チを提出しますので、「様式トや様式チを提出」を選択してください。</t>
    <rPh sb="0" eb="2">
      <t>カケイ</t>
    </rPh>
    <rPh sb="2" eb="5">
      <t>シジシャ</t>
    </rPh>
    <rPh sb="6" eb="7">
      <t>チチ</t>
    </rPh>
    <rPh sb="13" eb="15">
      <t>テイシュツ</t>
    </rPh>
    <rPh sb="20" eb="22">
      <t>センタク</t>
    </rPh>
    <rPh sb="83" eb="85">
      <t>ショトク</t>
    </rPh>
    <rPh sb="87" eb="88">
      <t>エン</t>
    </rPh>
    <rPh sb="89" eb="91">
      <t>バアイ</t>
    </rPh>
    <rPh sb="104" eb="106">
      <t>テイシュツ</t>
    </rPh>
    <rPh sb="107" eb="109">
      <t>ヒツヨウ</t>
    </rPh>
    <rPh sb="155" eb="157">
      <t>テイシュツ</t>
    </rPh>
    <rPh sb="159" eb="161">
      <t>バアイ</t>
    </rPh>
    <rPh sb="175" eb="177">
      <t>センタク</t>
    </rPh>
    <rPh sb="185" eb="186">
      <t>チチ</t>
    </rPh>
    <rPh sb="190" eb="192">
      <t>バアイ</t>
    </rPh>
    <rPh sb="197" eb="199">
      <t>テイシュツ</t>
    </rPh>
    <rPh sb="206" eb="208">
      <t>ヨウシキ</t>
    </rPh>
    <rPh sb="210" eb="212">
      <t>ヨウシキ</t>
    </rPh>
    <rPh sb="214" eb="216">
      <t>テイシュツ</t>
    </rPh>
    <rPh sb="218" eb="220">
      <t>センタク</t>
    </rPh>
    <phoneticPr fontId="1"/>
  </si>
  <si>
    <t>職業（父）</t>
    <rPh sb="0" eb="2">
      <t>ショクギョウ</t>
    </rPh>
    <phoneticPr fontId="1"/>
  </si>
  <si>
    <t>会社員・団体職員</t>
    <rPh sb="0" eb="3">
      <t>カイシャイン</t>
    </rPh>
    <rPh sb="4" eb="6">
      <t>ダンタイ</t>
    </rPh>
    <rPh sb="6" eb="8">
      <t>ショクイン</t>
    </rPh>
    <phoneticPr fontId="14"/>
  </si>
  <si>
    <t>自営業・個人事業主</t>
  </si>
  <si>
    <t>父がいない場合は、「－（ハイフン）」を選択してください。</t>
    <rPh sb="0" eb="1">
      <t>チチ</t>
    </rPh>
    <rPh sb="5" eb="7">
      <t>バアイ</t>
    </rPh>
    <rPh sb="19" eb="21">
      <t>センタク</t>
    </rPh>
    <phoneticPr fontId="1"/>
  </si>
  <si>
    <t>勤務先（会社等名）・事業内容（父）</t>
    <rPh sb="0" eb="2">
      <t>キンム</t>
    </rPh>
    <rPh sb="2" eb="3">
      <t>サキ</t>
    </rPh>
    <rPh sb="4" eb="6">
      <t>カイシャ</t>
    </rPh>
    <rPh sb="6" eb="7">
      <t>トウ</t>
    </rPh>
    <rPh sb="7" eb="8">
      <t>メイ</t>
    </rPh>
    <rPh sb="10" eb="12">
      <t>ジギョウ</t>
    </rPh>
    <rPh sb="12" eb="14">
      <t>ナイヨウ</t>
    </rPh>
    <rPh sb="15" eb="16">
      <t>チチ</t>
    </rPh>
    <phoneticPr fontId="1"/>
  </si>
  <si>
    <t>お台場建築大学、株式会社ＪＡＳＳＯ不動産</t>
    <rPh sb="1" eb="3">
      <t>ダイバ</t>
    </rPh>
    <rPh sb="3" eb="5">
      <t>ケンチク</t>
    </rPh>
    <rPh sb="5" eb="7">
      <t>ダイガク</t>
    </rPh>
    <phoneticPr fontId="1"/>
  </si>
  <si>
    <t>家族情報</t>
    <rPh sb="0" eb="4">
      <t>カゾクジョウホウ</t>
    </rPh>
    <phoneticPr fontId="4"/>
  </si>
  <si>
    <t>氏名（母）</t>
    <rPh sb="0" eb="2">
      <t>シメイ</t>
    </rPh>
    <rPh sb="3" eb="4">
      <t>ハハ</t>
    </rPh>
    <phoneticPr fontId="1"/>
  </si>
  <si>
    <t>－</t>
  </si>
  <si>
    <t>家計支持者（母）を入力してください。姓と名の間にスペースを入れてください。母がいない場合は、「－（ハイフン）」を入力してください。</t>
    <rPh sb="0" eb="2">
      <t>カケイ</t>
    </rPh>
    <rPh sb="2" eb="5">
      <t>シジシャ</t>
    </rPh>
    <rPh sb="6" eb="7">
      <t>ハハ</t>
    </rPh>
    <rPh sb="37" eb="38">
      <t>ハハ</t>
    </rPh>
    <phoneticPr fontId="1"/>
  </si>
  <si>
    <t>所得証明書（母）</t>
    <rPh sb="0" eb="2">
      <t>ショトク</t>
    </rPh>
    <rPh sb="2" eb="5">
      <t>ショウメイショ</t>
    </rPh>
    <rPh sb="6" eb="7">
      <t>ハハ</t>
    </rPh>
    <phoneticPr fontId="1"/>
  </si>
  <si>
    <t>様式トや様式チを提出</t>
    <rPh sb="0" eb="2">
      <t>ヨウシキ</t>
    </rPh>
    <rPh sb="4" eb="6">
      <t>ヨウシキ</t>
    </rPh>
    <rPh sb="8" eb="10">
      <t>テイシュツ</t>
    </rPh>
    <phoneticPr fontId="3"/>
  </si>
  <si>
    <t>様式トや様式チを提出</t>
    <phoneticPr fontId="4"/>
  </si>
  <si>
    <t xml:space="preserve">家計支持者（母）について、提出する書類を選択してください。所得証明書は「令和２（2020）年１月～令和２（2020）年12月の所得を証明する書類」を提出してください。所得が０円の場合も市区町村発行所得証明書の提出が必要です。
「2021年所得見込金額申告書」（様式ト）や「2020年所得金額証明書」（様式チ）を提出する場合、「様式トや様式チを提出」を選択してください。
母がいない場合は様式チを提出しますので、「様式トや様式チを提出」を選択してください。
</t>
    <rPh sb="0" eb="2">
      <t>カケイ</t>
    </rPh>
    <rPh sb="2" eb="5">
      <t>シジシャ</t>
    </rPh>
    <rPh sb="6" eb="7">
      <t>ハハ</t>
    </rPh>
    <rPh sb="13" eb="15">
      <t>テイシュツ</t>
    </rPh>
    <rPh sb="20" eb="22">
      <t>センタク</t>
    </rPh>
    <rPh sb="83" eb="85">
      <t>ショトク</t>
    </rPh>
    <rPh sb="87" eb="88">
      <t>エン</t>
    </rPh>
    <rPh sb="89" eb="91">
      <t>バアイ</t>
    </rPh>
    <rPh sb="104" eb="106">
      <t>テイシュツ</t>
    </rPh>
    <rPh sb="107" eb="109">
      <t>ヒツヨウ</t>
    </rPh>
    <rPh sb="155" eb="157">
      <t>テイシュツ</t>
    </rPh>
    <rPh sb="159" eb="161">
      <t>バアイ</t>
    </rPh>
    <rPh sb="175" eb="177">
      <t>センタク</t>
    </rPh>
    <phoneticPr fontId="1"/>
  </si>
  <si>
    <t>職業（母）</t>
    <rPh sb="0" eb="2">
      <t>ショクギョウ</t>
    </rPh>
    <rPh sb="3" eb="4">
      <t>ハハ</t>
    </rPh>
    <phoneticPr fontId="1"/>
  </si>
  <si>
    <t>母がいない場合は、「－（ハイフン）」を選択してください。</t>
    <rPh sb="0" eb="1">
      <t>ハハ</t>
    </rPh>
    <rPh sb="5" eb="7">
      <t>バアイ</t>
    </rPh>
    <rPh sb="19" eb="21">
      <t>センタク</t>
    </rPh>
    <phoneticPr fontId="1"/>
  </si>
  <si>
    <t>勤務先（会社等名）・事業内容（母）</t>
    <rPh sb="0" eb="2">
      <t>キンム</t>
    </rPh>
    <rPh sb="2" eb="3">
      <t>サキ</t>
    </rPh>
    <rPh sb="4" eb="6">
      <t>カイシャ</t>
    </rPh>
    <rPh sb="6" eb="7">
      <t>トウ</t>
    </rPh>
    <rPh sb="7" eb="8">
      <t>メイ</t>
    </rPh>
    <rPh sb="10" eb="12">
      <t>ジギョウ</t>
    </rPh>
    <rPh sb="12" eb="14">
      <t>ナイヨウ</t>
    </rPh>
    <rPh sb="15" eb="16">
      <t>ハハ</t>
    </rPh>
    <phoneticPr fontId="1"/>
  </si>
  <si>
    <t>続柄（家計支持者３）</t>
    <rPh sb="0" eb="2">
      <t>ゾクガラ</t>
    </rPh>
    <phoneticPr fontId="1"/>
  </si>
  <si>
    <t>兄弟・姉妹</t>
    <phoneticPr fontId="4"/>
  </si>
  <si>
    <t>父母以外が家計支持者の場合、応募者本人との続柄を選択してください。
該当者がいない場合「なし」を選択してください。</t>
    <rPh sb="0" eb="2">
      <t>フボ</t>
    </rPh>
    <rPh sb="2" eb="4">
      <t>イガイ</t>
    </rPh>
    <rPh sb="5" eb="7">
      <t>カケイ</t>
    </rPh>
    <rPh sb="7" eb="10">
      <t>シジシャ</t>
    </rPh>
    <rPh sb="11" eb="13">
      <t>バアイ</t>
    </rPh>
    <rPh sb="14" eb="17">
      <t>オウボシャ</t>
    </rPh>
    <rPh sb="17" eb="19">
      <t>ホンニン</t>
    </rPh>
    <rPh sb="21" eb="23">
      <t>ゾクガラ</t>
    </rPh>
    <rPh sb="24" eb="26">
      <t>センタク</t>
    </rPh>
    <rPh sb="34" eb="37">
      <t>ガイトウシャ</t>
    </rPh>
    <rPh sb="41" eb="43">
      <t>バアイ</t>
    </rPh>
    <rPh sb="48" eb="50">
      <t>センタク</t>
    </rPh>
    <phoneticPr fontId="1"/>
  </si>
  <si>
    <t>氏名（家計支持者３）</t>
    <rPh sb="0" eb="2">
      <t>シメイ</t>
    </rPh>
    <phoneticPr fontId="1"/>
  </si>
  <si>
    <t>機構　かもめ</t>
    <rPh sb="0" eb="2">
      <t>キコウ</t>
    </rPh>
    <phoneticPr fontId="1"/>
  </si>
  <si>
    <t>父、母以外の家計支持者がいなければ選択不要です。</t>
    <phoneticPr fontId="4"/>
  </si>
  <si>
    <t>所得証明書（家計支持者３）</t>
    <rPh sb="0" eb="2">
      <t>ショトク</t>
    </rPh>
    <rPh sb="2" eb="5">
      <t>ショウメイショ</t>
    </rPh>
    <phoneticPr fontId="1"/>
  </si>
  <si>
    <t>市区町村発行所得証明書のみ提出</t>
    <phoneticPr fontId="4"/>
  </si>
  <si>
    <t>父、母以外の家計支持者がいなければ選択不要です。
該当者がいる場合、提出する所得証明書の種類を選択してください。</t>
    <rPh sb="31" eb="33">
      <t>バアイ</t>
    </rPh>
    <rPh sb="34" eb="36">
      <t>テイシュツ</t>
    </rPh>
    <rPh sb="38" eb="40">
      <t>ショトク</t>
    </rPh>
    <rPh sb="40" eb="43">
      <t>ショウメイショ</t>
    </rPh>
    <rPh sb="44" eb="46">
      <t>シュルイ</t>
    </rPh>
    <rPh sb="47" eb="49">
      <t>センタク</t>
    </rPh>
    <phoneticPr fontId="1"/>
  </si>
  <si>
    <t>職業（家計支持者３）</t>
    <rPh sb="0" eb="2">
      <t>ショクギョウ</t>
    </rPh>
    <phoneticPr fontId="1"/>
  </si>
  <si>
    <t>会社員・団体職員</t>
    <phoneticPr fontId="4"/>
  </si>
  <si>
    <t>父、母以外の家計支持者がいなければ選択不要です。</t>
    <rPh sb="17" eb="19">
      <t>センタク</t>
    </rPh>
    <phoneticPr fontId="4"/>
  </si>
  <si>
    <t>勤務先（会社等名）・事業内容
（家計支持者３）</t>
    <rPh sb="0" eb="2">
      <t>キンム</t>
    </rPh>
    <rPh sb="2" eb="3">
      <t>サキ</t>
    </rPh>
    <rPh sb="4" eb="6">
      <t>カイシャ</t>
    </rPh>
    <rPh sb="6" eb="7">
      <t>トウ</t>
    </rPh>
    <rPh sb="7" eb="8">
      <t>メイ</t>
    </rPh>
    <rPh sb="10" eb="12">
      <t>ジギョウ</t>
    </rPh>
    <rPh sb="12" eb="14">
      <t>ナイヨウ</t>
    </rPh>
    <phoneticPr fontId="1"/>
  </si>
  <si>
    <t>株式会社ＪＡＳＳＯハウジング</t>
    <rPh sb="0" eb="4">
      <t>カブシキガイシャ</t>
    </rPh>
    <phoneticPr fontId="3"/>
  </si>
  <si>
    <t>父、母以外の家計支持者がいなければ記載不要です。</t>
    <phoneticPr fontId="4"/>
  </si>
  <si>
    <t>　◆国内連絡先情報</t>
    <rPh sb="2" eb="4">
      <t>コクナイ</t>
    </rPh>
    <rPh sb="4" eb="7">
      <t>レンラクサキ</t>
    </rPh>
    <rPh sb="7" eb="9">
      <t>ジョウホウ</t>
    </rPh>
    <phoneticPr fontId="4"/>
  </si>
  <si>
    <t>　　応募者の事務手続きに対応できる人の情報を入力してください。</t>
    <rPh sb="2" eb="5">
      <t>オウボシャ</t>
    </rPh>
    <rPh sb="6" eb="8">
      <t>ジム</t>
    </rPh>
    <rPh sb="8" eb="10">
      <t>テツヅ</t>
    </rPh>
    <rPh sb="12" eb="14">
      <t>タイオウ</t>
    </rPh>
    <rPh sb="17" eb="18">
      <t>ヒト</t>
    </rPh>
    <rPh sb="19" eb="21">
      <t>ジョウホウ</t>
    </rPh>
    <rPh sb="22" eb="24">
      <t>ニュウリョク</t>
    </rPh>
    <phoneticPr fontId="4"/>
  </si>
  <si>
    <t>該当欄</t>
    <rPh sb="0" eb="3">
      <t>ガイトウラン</t>
    </rPh>
    <phoneticPr fontId="4"/>
  </si>
  <si>
    <t>国内連絡人氏名</t>
    <rPh sb="0" eb="2">
      <t>コクナイ</t>
    </rPh>
    <rPh sb="2" eb="4">
      <t>レンラク</t>
    </rPh>
    <rPh sb="4" eb="5">
      <t>ニン</t>
    </rPh>
    <rPh sb="5" eb="7">
      <t>シメイ</t>
    </rPh>
    <phoneticPr fontId="1"/>
  </si>
  <si>
    <t>日本語での事務手続きに対応できる成人を指定してください。</t>
    <rPh sb="0" eb="2">
      <t>ニホン</t>
    </rPh>
    <rPh sb="2" eb="3">
      <t>ゴ</t>
    </rPh>
    <rPh sb="5" eb="7">
      <t>ジム</t>
    </rPh>
    <rPh sb="7" eb="9">
      <t>テツヅ</t>
    </rPh>
    <rPh sb="11" eb="13">
      <t>タイオウ</t>
    </rPh>
    <rPh sb="16" eb="18">
      <t>セイジン</t>
    </rPh>
    <rPh sb="19" eb="21">
      <t>シテイ</t>
    </rPh>
    <phoneticPr fontId="1"/>
  </si>
  <si>
    <t>国内連絡人電話番号</t>
    <rPh sb="0" eb="2">
      <t>コクナイ</t>
    </rPh>
    <rPh sb="2" eb="4">
      <t>レンラク</t>
    </rPh>
    <rPh sb="4" eb="5">
      <t>ニン</t>
    </rPh>
    <rPh sb="5" eb="7">
      <t>デンワ</t>
    </rPh>
    <rPh sb="7" eb="9">
      <t>バンゴウ</t>
    </rPh>
    <phoneticPr fontId="1"/>
  </si>
  <si>
    <t>03-5520-6014</t>
    <phoneticPr fontId="4"/>
  </si>
  <si>
    <t>日本国内の電話番号をハイフンを含めて半角で入力してください。</t>
    <rPh sb="0" eb="2">
      <t>ニホン</t>
    </rPh>
    <rPh sb="2" eb="4">
      <t>コクナイ</t>
    </rPh>
    <rPh sb="5" eb="7">
      <t>デンワ</t>
    </rPh>
    <rPh sb="7" eb="9">
      <t>バンゴウ</t>
    </rPh>
    <rPh sb="15" eb="16">
      <t>フク</t>
    </rPh>
    <rPh sb="18" eb="20">
      <t>ハンカク</t>
    </rPh>
    <rPh sb="21" eb="23">
      <t>ニュウリョク</t>
    </rPh>
    <phoneticPr fontId="1"/>
  </si>
  <si>
    <t>国内連絡人メールアドレス</t>
    <rPh sb="0" eb="2">
      <t>コクナイ</t>
    </rPh>
    <rPh sb="2" eb="4">
      <t>レンラク</t>
    </rPh>
    <rPh sb="4" eb="5">
      <t>ニン</t>
    </rPh>
    <phoneticPr fontId="1"/>
  </si>
  <si>
    <t>kikoueitarou@jasso.com</t>
    <phoneticPr fontId="4"/>
  </si>
  <si>
    <t>国内連絡人のメールアドレスを半角で入力してください。</t>
    <rPh sb="0" eb="2">
      <t>コクナイ</t>
    </rPh>
    <rPh sb="2" eb="5">
      <t>レンラクニン</t>
    </rPh>
    <phoneticPr fontId="1"/>
  </si>
  <si>
    <t>　◆留学先の言語、語学試験結果</t>
    <rPh sb="2" eb="4">
      <t>リュウガク</t>
    </rPh>
    <rPh sb="4" eb="5">
      <t>サキ</t>
    </rPh>
    <rPh sb="6" eb="8">
      <t>ゲンゴ</t>
    </rPh>
    <rPh sb="9" eb="11">
      <t>ゴガク</t>
    </rPh>
    <rPh sb="11" eb="13">
      <t>シケン</t>
    </rPh>
    <rPh sb="13" eb="15">
      <t>ケッカ</t>
    </rPh>
    <phoneticPr fontId="4"/>
  </si>
  <si>
    <t>　　留学先で使用する言語と、語学試験結果について入力してください。</t>
    <rPh sb="2" eb="4">
      <t>リュウガク</t>
    </rPh>
    <rPh sb="4" eb="5">
      <t>サキ</t>
    </rPh>
    <rPh sb="6" eb="8">
      <t>シヨウ</t>
    </rPh>
    <rPh sb="10" eb="12">
      <t>ゲンゴ</t>
    </rPh>
    <rPh sb="14" eb="16">
      <t>ゴガク</t>
    </rPh>
    <rPh sb="16" eb="18">
      <t>シケン</t>
    </rPh>
    <rPh sb="18" eb="20">
      <t>ケッカ</t>
    </rPh>
    <rPh sb="24" eb="26">
      <t>ニュウリョク</t>
    </rPh>
    <phoneticPr fontId="4"/>
  </si>
  <si>
    <t>語学要件</t>
    <rPh sb="0" eb="2">
      <t>ゴガク</t>
    </rPh>
    <rPh sb="2" eb="4">
      <t>ヨウケン</t>
    </rPh>
    <phoneticPr fontId="4"/>
  </si>
  <si>
    <t>留学先大学における主な使用言語</t>
    <rPh sb="0" eb="2">
      <t>リュウガク</t>
    </rPh>
    <rPh sb="2" eb="3">
      <t>サキ</t>
    </rPh>
    <rPh sb="3" eb="5">
      <t>ダイガク</t>
    </rPh>
    <rPh sb="9" eb="10">
      <t>オモ</t>
    </rPh>
    <rPh sb="11" eb="13">
      <t>シヨウ</t>
    </rPh>
    <rPh sb="13" eb="15">
      <t>ゲンゴ</t>
    </rPh>
    <phoneticPr fontId="1"/>
  </si>
  <si>
    <t>英語以外</t>
    <rPh sb="0" eb="2">
      <t>エイゴ</t>
    </rPh>
    <rPh sb="2" eb="4">
      <t>イガイ</t>
    </rPh>
    <phoneticPr fontId="3"/>
  </si>
  <si>
    <t>英語</t>
  </si>
  <si>
    <t>大学で使用する言語が英語でない場合は「英語以外」を選択してください。</t>
    <rPh sb="0" eb="2">
      <t>ダイガク</t>
    </rPh>
    <rPh sb="3" eb="5">
      <t>シヨウ</t>
    </rPh>
    <rPh sb="7" eb="9">
      <t>ゲンゴ</t>
    </rPh>
    <rPh sb="10" eb="12">
      <t>エイゴ</t>
    </rPh>
    <rPh sb="15" eb="17">
      <t>バアイ</t>
    </rPh>
    <rPh sb="19" eb="23">
      <t>エイゴイガイ</t>
    </rPh>
    <rPh sb="25" eb="27">
      <t>センタク</t>
    </rPh>
    <phoneticPr fontId="4"/>
  </si>
  <si>
    <t>語学要件</t>
    <rPh sb="0" eb="4">
      <t>ゴガクヨウケン</t>
    </rPh>
    <phoneticPr fontId="4"/>
  </si>
  <si>
    <t>英語能力試験名</t>
    <rPh sb="0" eb="2">
      <t>エイゴ</t>
    </rPh>
    <rPh sb="2" eb="4">
      <t>ノウリョク</t>
    </rPh>
    <rPh sb="4" eb="6">
      <t>シケン</t>
    </rPh>
    <rPh sb="6" eb="7">
      <t>メイ</t>
    </rPh>
    <phoneticPr fontId="1"/>
  </si>
  <si>
    <t>IELTS (Academic Module)</t>
  </si>
  <si>
    <t>留学先大学における主な使用言語が英語の場合、試験名を選択してください。
「英語以外」を選択した場合、入力は不要です。</t>
    <rPh sb="0" eb="2">
      <t>リュウガク</t>
    </rPh>
    <rPh sb="2" eb="3">
      <t>サキ</t>
    </rPh>
    <rPh sb="3" eb="5">
      <t>ダイガク</t>
    </rPh>
    <rPh sb="9" eb="10">
      <t>オモ</t>
    </rPh>
    <rPh sb="11" eb="13">
      <t>シヨウ</t>
    </rPh>
    <rPh sb="13" eb="15">
      <t>ゲンゴ</t>
    </rPh>
    <rPh sb="16" eb="18">
      <t>エイゴ</t>
    </rPh>
    <rPh sb="19" eb="21">
      <t>バアイ</t>
    </rPh>
    <rPh sb="22" eb="24">
      <t>シケン</t>
    </rPh>
    <rPh sb="24" eb="25">
      <t>メイ</t>
    </rPh>
    <rPh sb="26" eb="28">
      <t>センタク</t>
    </rPh>
    <rPh sb="37" eb="41">
      <t>エイゴイガイ</t>
    </rPh>
    <rPh sb="43" eb="45">
      <t>センタク</t>
    </rPh>
    <rPh sb="47" eb="49">
      <t>バアイ</t>
    </rPh>
    <rPh sb="53" eb="55">
      <t>フヨウ</t>
    </rPh>
    <phoneticPr fontId="1"/>
  </si>
  <si>
    <t>留学先大学における主な使用言語
（英語以外）</t>
    <rPh sb="0" eb="2">
      <t>リュウガク</t>
    </rPh>
    <rPh sb="2" eb="3">
      <t>サキ</t>
    </rPh>
    <rPh sb="3" eb="5">
      <t>ダイガク</t>
    </rPh>
    <rPh sb="9" eb="10">
      <t>オモ</t>
    </rPh>
    <rPh sb="11" eb="13">
      <t>シヨウ</t>
    </rPh>
    <rPh sb="13" eb="15">
      <t>ゲンゴ</t>
    </rPh>
    <rPh sb="17" eb="19">
      <t>エイゴ</t>
    </rPh>
    <rPh sb="19" eb="21">
      <t>イガイ</t>
    </rPh>
    <phoneticPr fontId="1"/>
  </si>
  <si>
    <t>フランス語</t>
    <rPh sb="4" eb="5">
      <t>ゴ</t>
    </rPh>
    <phoneticPr fontId="4"/>
  </si>
  <si>
    <t>大学で使用する言語で「英語以外」を選択した場合、使用する言語名を入力してください。
「英語」を選択した場合は入力不要です。</t>
    <rPh sb="0" eb="2">
      <t>ダイガク</t>
    </rPh>
    <rPh sb="3" eb="5">
      <t>シヨウ</t>
    </rPh>
    <rPh sb="7" eb="9">
      <t>ゲンゴ</t>
    </rPh>
    <rPh sb="11" eb="13">
      <t>エイゴ</t>
    </rPh>
    <rPh sb="13" eb="15">
      <t>イガイ</t>
    </rPh>
    <rPh sb="17" eb="19">
      <t>センタク</t>
    </rPh>
    <rPh sb="21" eb="23">
      <t>バアイ</t>
    </rPh>
    <rPh sb="24" eb="26">
      <t>シヨウ</t>
    </rPh>
    <rPh sb="28" eb="30">
      <t>ゲンゴ</t>
    </rPh>
    <rPh sb="30" eb="31">
      <t>メイ</t>
    </rPh>
    <rPh sb="32" eb="34">
      <t>ニュウリョク</t>
    </rPh>
    <rPh sb="43" eb="45">
      <t>エイゴ</t>
    </rPh>
    <rPh sb="47" eb="49">
      <t>センタク</t>
    </rPh>
    <rPh sb="51" eb="53">
      <t>バアイ</t>
    </rPh>
    <rPh sb="56" eb="58">
      <t>フヨウ</t>
    </rPh>
    <phoneticPr fontId="1"/>
  </si>
  <si>
    <t>語学能力試験（英語以外）名称</t>
    <rPh sb="7" eb="9">
      <t>エイゴ</t>
    </rPh>
    <rPh sb="9" eb="11">
      <t>イガイ</t>
    </rPh>
    <rPh sb="12" eb="14">
      <t>メイショウ</t>
    </rPh>
    <phoneticPr fontId="1"/>
  </si>
  <si>
    <t>DELF</t>
    <phoneticPr fontId="4"/>
  </si>
  <si>
    <t>大学で使用する言語で「英語以外」を選択した場合、語学能力を証明する試験名を入力してください。「英語」を選択した場合は入力不要です。</t>
    <rPh sb="0" eb="2">
      <t>ダイガク</t>
    </rPh>
    <rPh sb="3" eb="5">
      <t>シヨウ</t>
    </rPh>
    <rPh sb="7" eb="9">
      <t>ゲンゴ</t>
    </rPh>
    <rPh sb="11" eb="13">
      <t>エイゴ</t>
    </rPh>
    <rPh sb="13" eb="15">
      <t>イガイ</t>
    </rPh>
    <rPh sb="17" eb="19">
      <t>センタク</t>
    </rPh>
    <rPh sb="21" eb="23">
      <t>バアイ</t>
    </rPh>
    <rPh sb="24" eb="28">
      <t>ゴガクノウリョク</t>
    </rPh>
    <rPh sb="29" eb="31">
      <t>ショウメイ</t>
    </rPh>
    <rPh sb="33" eb="36">
      <t>シケンメイ</t>
    </rPh>
    <rPh sb="37" eb="39">
      <t>ニュウリョク</t>
    </rPh>
    <rPh sb="47" eb="49">
      <t>エイゴ</t>
    </rPh>
    <rPh sb="51" eb="53">
      <t>センタク</t>
    </rPh>
    <rPh sb="55" eb="57">
      <t>バアイ</t>
    </rPh>
    <rPh sb="60" eb="62">
      <t>フヨウ</t>
    </rPh>
    <phoneticPr fontId="1"/>
  </si>
  <si>
    <t>語学能力試験結果</t>
    <rPh sb="6" eb="8">
      <t>ケッカ</t>
    </rPh>
    <phoneticPr fontId="1"/>
  </si>
  <si>
    <t>（公式証明書（英語以外）提出）CEFR B2レベル以上</t>
    <rPh sb="9" eb="11">
      <t>イガイ</t>
    </rPh>
    <phoneticPr fontId="14"/>
  </si>
  <si>
    <t>（公式証明書（英語）提出）TOEFL iBT80点以上、又は（及び）IELTS 6.0 以上</t>
    <rPh sb="1" eb="3">
      <t>コウシキ</t>
    </rPh>
    <rPh sb="3" eb="6">
      <t>ショウメイショ</t>
    </rPh>
    <rPh sb="7" eb="9">
      <t>エイゴ</t>
    </rPh>
    <rPh sb="10" eb="12">
      <t>テイシュツ</t>
    </rPh>
    <rPh sb="28" eb="29">
      <t>マタ</t>
    </rPh>
    <rPh sb="31" eb="32">
      <t>オヨ</t>
    </rPh>
    <phoneticPr fontId="14"/>
  </si>
  <si>
    <t>様式イ「語学運用能力証明書」を提出する場合は、提出理由を選択してください。</t>
    <rPh sb="0" eb="2">
      <t>ヨウシキ</t>
    </rPh>
    <rPh sb="4" eb="6">
      <t>ゴガク</t>
    </rPh>
    <rPh sb="6" eb="8">
      <t>ウンヨウ</t>
    </rPh>
    <rPh sb="8" eb="10">
      <t>ノウリョク</t>
    </rPh>
    <rPh sb="10" eb="13">
      <t>ショウメイショ</t>
    </rPh>
    <rPh sb="15" eb="17">
      <t>テイシュツ</t>
    </rPh>
    <rPh sb="19" eb="21">
      <t>バアイ</t>
    </rPh>
    <rPh sb="23" eb="25">
      <t>テイシュツ</t>
    </rPh>
    <rPh sb="25" eb="27">
      <t>リユウ</t>
    </rPh>
    <rPh sb="28" eb="30">
      <t>センタク</t>
    </rPh>
    <phoneticPr fontId="4"/>
  </si>
  <si>
    <t>語学能力試験結果（総合点）</t>
    <rPh sb="0" eb="2">
      <t>ゴガク</t>
    </rPh>
    <rPh sb="2" eb="4">
      <t>ノウリョク</t>
    </rPh>
    <rPh sb="4" eb="6">
      <t>シケン</t>
    </rPh>
    <rPh sb="6" eb="8">
      <t>ケッカ</t>
    </rPh>
    <rPh sb="9" eb="11">
      <t>ソウゴウ</t>
    </rPh>
    <rPh sb="11" eb="12">
      <t>テン</t>
    </rPh>
    <phoneticPr fontId="1"/>
  </si>
  <si>
    <t>語学能力試験を受験している場合、その点数（総合点）や合格した級を入力してください。結果がない場合は、「結果を提出できない」と入力してください。</t>
    <rPh sb="0" eb="2">
      <t>ゴガク</t>
    </rPh>
    <rPh sb="2" eb="4">
      <t>ノウリョク</t>
    </rPh>
    <rPh sb="4" eb="6">
      <t>シケン</t>
    </rPh>
    <rPh sb="7" eb="9">
      <t>ジュケン</t>
    </rPh>
    <rPh sb="13" eb="15">
      <t>バアイ</t>
    </rPh>
    <rPh sb="18" eb="20">
      <t>テンスウ</t>
    </rPh>
    <rPh sb="21" eb="24">
      <t>ソウゴウテン</t>
    </rPh>
    <rPh sb="26" eb="28">
      <t>ゴウカク</t>
    </rPh>
    <rPh sb="30" eb="31">
      <t>キュウ</t>
    </rPh>
    <rPh sb="32" eb="34">
      <t>ニュウリョク</t>
    </rPh>
    <rPh sb="41" eb="43">
      <t>ケッカ</t>
    </rPh>
    <rPh sb="46" eb="48">
      <t>バアイ</t>
    </rPh>
    <rPh sb="51" eb="53">
      <t>ケッカ</t>
    </rPh>
    <rPh sb="54" eb="56">
      <t>テイシュツ</t>
    </rPh>
    <rPh sb="62" eb="64">
      <t>ニュウリョク</t>
    </rPh>
    <phoneticPr fontId="4"/>
  </si>
  <si>
    <t>　◆高校までの活動</t>
    <rPh sb="2" eb="4">
      <t>コウコウ</t>
    </rPh>
    <rPh sb="7" eb="9">
      <t>カツドウ</t>
    </rPh>
    <phoneticPr fontId="4"/>
  </si>
  <si>
    <t>　　あなたが卒業する高校や、高校卒業している場合は現在の状況について入力してください。</t>
    <rPh sb="6" eb="8">
      <t>ソツギョウ</t>
    </rPh>
    <rPh sb="10" eb="12">
      <t>コウコウ</t>
    </rPh>
    <rPh sb="14" eb="16">
      <t>コウコウ</t>
    </rPh>
    <rPh sb="16" eb="18">
      <t>ソツギョウ</t>
    </rPh>
    <rPh sb="22" eb="24">
      <t>バアイ</t>
    </rPh>
    <rPh sb="25" eb="27">
      <t>ゲンザイ</t>
    </rPh>
    <rPh sb="28" eb="30">
      <t>ジョウキョウ</t>
    </rPh>
    <rPh sb="34" eb="36">
      <t>ニュウリョク</t>
    </rPh>
    <phoneticPr fontId="4"/>
  </si>
  <si>
    <t>高校成績</t>
    <rPh sb="0" eb="4">
      <t>コウコウセイセキ</t>
    </rPh>
    <phoneticPr fontId="4"/>
  </si>
  <si>
    <t>高等学校等の学業成績</t>
    <rPh sb="0" eb="2">
      <t>コウトウ</t>
    </rPh>
    <rPh sb="2" eb="4">
      <t>ガッコウ</t>
    </rPh>
    <rPh sb="4" eb="5">
      <t>トウ</t>
    </rPh>
    <rPh sb="6" eb="8">
      <t>ガクギョウ</t>
    </rPh>
    <rPh sb="8" eb="10">
      <t>セイセキ</t>
    </rPh>
    <phoneticPr fontId="1"/>
  </si>
  <si>
    <t>5点満点中3.7相当以上</t>
  </si>
  <si>
    <t>高校の成績が「5点満点中3.7相当以上」に該当する場合、選択してください。
該当しない場合、応募できません。</t>
    <rPh sb="0" eb="2">
      <t>コウコウ</t>
    </rPh>
    <rPh sb="3" eb="5">
      <t>セイセキ</t>
    </rPh>
    <rPh sb="21" eb="23">
      <t>ガイトウ</t>
    </rPh>
    <rPh sb="25" eb="27">
      <t>バアイ</t>
    </rPh>
    <rPh sb="28" eb="30">
      <t>センタク</t>
    </rPh>
    <rPh sb="38" eb="40">
      <t>ガイトウ</t>
    </rPh>
    <rPh sb="43" eb="45">
      <t>バアイ</t>
    </rPh>
    <rPh sb="46" eb="48">
      <t>オウボ</t>
    </rPh>
    <phoneticPr fontId="1"/>
  </si>
  <si>
    <t>高等教育機関</t>
    <rPh sb="0" eb="6">
      <t>コウトウキョウイクキカン</t>
    </rPh>
    <phoneticPr fontId="4"/>
  </si>
  <si>
    <t>高等教育機関在籍経験</t>
    <rPh sb="0" eb="2">
      <t>コウトウ</t>
    </rPh>
    <rPh sb="2" eb="4">
      <t>キョウイク</t>
    </rPh>
    <rPh sb="4" eb="6">
      <t>キカン</t>
    </rPh>
    <rPh sb="6" eb="8">
      <t>ザイセキ</t>
    </rPh>
    <rPh sb="8" eb="10">
      <t>ケイケン</t>
    </rPh>
    <phoneticPr fontId="1"/>
  </si>
  <si>
    <t>「国内外の高等教育機関」及び「外国に所在する大学入学準備コース」に在籍したことがない</t>
    <rPh sb="1" eb="4">
      <t>コクナイガイ</t>
    </rPh>
    <rPh sb="5" eb="7">
      <t>コウトウ</t>
    </rPh>
    <rPh sb="7" eb="9">
      <t>キョウイク</t>
    </rPh>
    <rPh sb="9" eb="11">
      <t>キカン</t>
    </rPh>
    <rPh sb="12" eb="13">
      <t>オヨ</t>
    </rPh>
    <rPh sb="18" eb="20">
      <t>ショザイ</t>
    </rPh>
    <rPh sb="33" eb="35">
      <t>ザイセキ</t>
    </rPh>
    <phoneticPr fontId="3"/>
  </si>
  <si>
    <t>「国内外の高等教育機関」及び「外国に所在する大学入学準備コース」に在籍したことがない</t>
    <phoneticPr fontId="4"/>
  </si>
  <si>
    <t>応募時までに、国内外の高等教育機関（大学院、大学、短期大学、高等専門学校（第4学年以上）、専修学校の専門課程）や諸外国（地域）の大学入学準備コース等に在籍したことがある方は応募できません。</t>
    <rPh sb="0" eb="2">
      <t>オウボ</t>
    </rPh>
    <rPh sb="2" eb="3">
      <t>ジ</t>
    </rPh>
    <rPh sb="7" eb="10">
      <t>コクナイガイ</t>
    </rPh>
    <rPh sb="11" eb="17">
      <t>コウトウキョウイクキカン</t>
    </rPh>
    <rPh sb="18" eb="21">
      <t>ダイガクイン</t>
    </rPh>
    <rPh sb="22" eb="24">
      <t>ダイガク</t>
    </rPh>
    <rPh sb="25" eb="27">
      <t>タンキ</t>
    </rPh>
    <rPh sb="27" eb="29">
      <t>ダイガク</t>
    </rPh>
    <rPh sb="30" eb="36">
      <t>コウトウセンモンガッコウ</t>
    </rPh>
    <rPh sb="37" eb="38">
      <t>ダイ</t>
    </rPh>
    <rPh sb="39" eb="41">
      <t>ガクネン</t>
    </rPh>
    <rPh sb="41" eb="43">
      <t>イジョウ</t>
    </rPh>
    <rPh sb="45" eb="49">
      <t>センシュウガッコウ</t>
    </rPh>
    <rPh sb="50" eb="52">
      <t>センモン</t>
    </rPh>
    <rPh sb="52" eb="54">
      <t>カテイ</t>
    </rPh>
    <rPh sb="56" eb="59">
      <t>ショガイコク</t>
    </rPh>
    <rPh sb="60" eb="62">
      <t>チイキ</t>
    </rPh>
    <rPh sb="64" eb="68">
      <t>ダイガクニュウガク</t>
    </rPh>
    <rPh sb="68" eb="70">
      <t>ジュンビ</t>
    </rPh>
    <rPh sb="73" eb="74">
      <t>ナド</t>
    </rPh>
    <rPh sb="75" eb="77">
      <t>ザイセキ</t>
    </rPh>
    <rPh sb="84" eb="85">
      <t>カタ</t>
    </rPh>
    <rPh sb="86" eb="88">
      <t>オウボ</t>
    </rPh>
    <phoneticPr fontId="4"/>
  </si>
  <si>
    <t>応募状況</t>
    <rPh sb="0" eb="4">
      <t>オウボジョウキョウ</t>
    </rPh>
    <phoneticPr fontId="4"/>
  </si>
  <si>
    <t>高校在籍状況</t>
    <rPh sb="0" eb="2">
      <t>コウコウ</t>
    </rPh>
    <rPh sb="2" eb="4">
      <t>ザイセキ</t>
    </rPh>
    <rPh sb="4" eb="6">
      <t>ジョウキョウ</t>
    </rPh>
    <phoneticPr fontId="1"/>
  </si>
  <si>
    <t>応募時に高校に在籍していない</t>
    <rPh sb="0" eb="2">
      <t>オウボ</t>
    </rPh>
    <rPh sb="2" eb="3">
      <t>ジ</t>
    </rPh>
    <rPh sb="4" eb="6">
      <t>コウコウ</t>
    </rPh>
    <rPh sb="7" eb="9">
      <t>ザイセキ</t>
    </rPh>
    <phoneticPr fontId="3"/>
  </si>
  <si>
    <t>応募時に高校に在籍していない</t>
    <phoneticPr fontId="4"/>
  </si>
  <si>
    <t>既に高校を卒業している場合、「応募時に高校に在籍していない」を選択してください。</t>
    <rPh sb="0" eb="1">
      <t>スデ</t>
    </rPh>
    <rPh sb="2" eb="4">
      <t>コウコウ</t>
    </rPh>
    <rPh sb="5" eb="7">
      <t>ソツギョウ</t>
    </rPh>
    <rPh sb="11" eb="13">
      <t>バアイ</t>
    </rPh>
    <rPh sb="31" eb="33">
      <t>センタク</t>
    </rPh>
    <phoneticPr fontId="4"/>
  </si>
  <si>
    <t>高校に在籍していない場合の状況(1)</t>
    <rPh sb="0" eb="2">
      <t>コウコウ</t>
    </rPh>
    <rPh sb="3" eb="5">
      <t>ザイセキ</t>
    </rPh>
    <rPh sb="10" eb="12">
      <t>バアイ</t>
    </rPh>
    <rPh sb="13" eb="15">
      <t>ジョウキョウ</t>
    </rPh>
    <phoneticPr fontId="1"/>
  </si>
  <si>
    <t>アルバイト（活動場所日本国内）</t>
    <phoneticPr fontId="4"/>
  </si>
  <si>
    <t>応募時に高等学校等に在籍していない場合、該当する項目を選択してください。</t>
    <rPh sb="0" eb="2">
      <t>オウボ</t>
    </rPh>
    <rPh sb="2" eb="3">
      <t>ジ</t>
    </rPh>
    <rPh sb="4" eb="6">
      <t>コウトウ</t>
    </rPh>
    <rPh sb="6" eb="8">
      <t>ガッコウ</t>
    </rPh>
    <rPh sb="8" eb="9">
      <t>トウ</t>
    </rPh>
    <rPh sb="10" eb="12">
      <t>ザイセキ</t>
    </rPh>
    <rPh sb="17" eb="19">
      <t>バアイ</t>
    </rPh>
    <rPh sb="20" eb="22">
      <t>ガイトウ</t>
    </rPh>
    <rPh sb="24" eb="26">
      <t>コウモク</t>
    </rPh>
    <rPh sb="27" eb="29">
      <t>センタク</t>
    </rPh>
    <phoneticPr fontId="1"/>
  </si>
  <si>
    <t>高校に在籍していない場合の勤務先、
学校名等(1)</t>
    <rPh sb="0" eb="2">
      <t>コウコウ</t>
    </rPh>
    <rPh sb="3" eb="5">
      <t>ザイセキ</t>
    </rPh>
    <rPh sb="10" eb="12">
      <t>バアイ</t>
    </rPh>
    <rPh sb="13" eb="16">
      <t>キンムサキ</t>
    </rPh>
    <rPh sb="18" eb="20">
      <t>ガッコウ</t>
    </rPh>
    <rPh sb="20" eb="21">
      <t>メイ</t>
    </rPh>
    <rPh sb="21" eb="22">
      <t>トウ</t>
    </rPh>
    <phoneticPr fontId="1"/>
  </si>
  <si>
    <t>ゆりかもめ書店</t>
    <rPh sb="5" eb="7">
      <t>ショテン</t>
    </rPh>
    <rPh sb="6" eb="7">
      <t>リンショ</t>
    </rPh>
    <phoneticPr fontId="1"/>
  </si>
  <si>
    <t>応募時に高等学校等に在籍していない場合、勤務先名、予備校等の名称を入力してください。</t>
    <rPh sb="0" eb="2">
      <t>オウボ</t>
    </rPh>
    <rPh sb="2" eb="3">
      <t>ジ</t>
    </rPh>
    <rPh sb="4" eb="6">
      <t>コウトウ</t>
    </rPh>
    <rPh sb="6" eb="8">
      <t>ガッコウ</t>
    </rPh>
    <rPh sb="8" eb="9">
      <t>トウ</t>
    </rPh>
    <rPh sb="10" eb="12">
      <t>ザイセキ</t>
    </rPh>
    <rPh sb="17" eb="19">
      <t>バアイ</t>
    </rPh>
    <rPh sb="20" eb="23">
      <t>キンムサキ</t>
    </rPh>
    <rPh sb="23" eb="24">
      <t>メイ</t>
    </rPh>
    <rPh sb="25" eb="28">
      <t>ヨビコウ</t>
    </rPh>
    <rPh sb="28" eb="29">
      <t>トウ</t>
    </rPh>
    <rPh sb="30" eb="32">
      <t>メイショウ</t>
    </rPh>
    <rPh sb="32" eb="33">
      <t>ガクメイ</t>
    </rPh>
    <phoneticPr fontId="1"/>
  </si>
  <si>
    <t>高校に在籍していない場合の状況(2)</t>
    <rPh sb="0" eb="2">
      <t>コウコウ</t>
    </rPh>
    <rPh sb="3" eb="5">
      <t>ザイセキ</t>
    </rPh>
    <rPh sb="10" eb="12">
      <t>バアイ</t>
    </rPh>
    <rPh sb="13" eb="15">
      <t>ジョウキョウ</t>
    </rPh>
    <phoneticPr fontId="1"/>
  </si>
  <si>
    <t>塾・予備校・語学学校で学修中（活動場所日本国内）</t>
  </si>
  <si>
    <t>応募時に高等学校等に在籍していない場合、勤務先名、予備校等などに2つ以上所属している場合はこちらも選択してください。</t>
    <rPh sb="34" eb="36">
      <t>イジョウ</t>
    </rPh>
    <rPh sb="36" eb="38">
      <t>ショゾク</t>
    </rPh>
    <rPh sb="42" eb="44">
      <t>バアイ</t>
    </rPh>
    <rPh sb="49" eb="51">
      <t>センタク</t>
    </rPh>
    <phoneticPr fontId="4"/>
  </si>
  <si>
    <t>高校に在籍していない場合の勤務先、
学校名等(2)</t>
    <rPh sb="0" eb="2">
      <t>コウコウ</t>
    </rPh>
    <rPh sb="3" eb="5">
      <t>ザイセキ</t>
    </rPh>
    <rPh sb="10" eb="12">
      <t>バアイ</t>
    </rPh>
    <rPh sb="13" eb="16">
      <t>キンムサキ</t>
    </rPh>
    <rPh sb="18" eb="20">
      <t>ガッコウ</t>
    </rPh>
    <rPh sb="20" eb="21">
      <t>メイ</t>
    </rPh>
    <rPh sb="21" eb="22">
      <t>トウ</t>
    </rPh>
    <phoneticPr fontId="1"/>
  </si>
  <si>
    <t>キコウコマバ留学予備校</t>
    <rPh sb="6" eb="8">
      <t>リュウガク</t>
    </rPh>
    <rPh sb="8" eb="11">
      <t>ヨビコウ</t>
    </rPh>
    <phoneticPr fontId="1"/>
  </si>
  <si>
    <t>応募時に高等学校等に在籍していない場合、勤務先名、予備校等などに2つ以上所属している場合はこちらにも記載してください。</t>
    <rPh sb="34" eb="36">
      <t>イジョウ</t>
    </rPh>
    <rPh sb="36" eb="38">
      <t>ショゾク</t>
    </rPh>
    <rPh sb="42" eb="44">
      <t>バアイ</t>
    </rPh>
    <rPh sb="50" eb="52">
      <t>キサイ</t>
    </rPh>
    <phoneticPr fontId="4"/>
  </si>
  <si>
    <t>高校1</t>
    <rPh sb="0" eb="2">
      <t>コウコウ</t>
    </rPh>
    <phoneticPr fontId="4"/>
  </si>
  <si>
    <t>高校卒業資格</t>
    <rPh sb="0" eb="2">
      <t>コウコウ</t>
    </rPh>
    <rPh sb="2" eb="4">
      <t>ソツギョウ</t>
    </rPh>
    <rPh sb="4" eb="6">
      <t>シカク</t>
    </rPh>
    <phoneticPr fontId="1"/>
  </si>
  <si>
    <t>日本の高校卒業資格</t>
    <phoneticPr fontId="4"/>
  </si>
  <si>
    <t>高等学校等を卒業して得られる資格について、赤枠で示した資格を得られる場合、「あり」を選択してください。例えば、日本の公立高校を卒業しIBの英語ディプロマも取得した場合、「日本の高校卒業資格」と「国際バカロレア（英語ＤＰ）」について、「あり」を選択してください。</t>
    <rPh sb="2" eb="4">
      <t>ガッコウ</t>
    </rPh>
    <rPh sb="4" eb="5">
      <t>トウ</t>
    </rPh>
    <rPh sb="6" eb="8">
      <t>ソツギョウ</t>
    </rPh>
    <rPh sb="10" eb="11">
      <t>エ</t>
    </rPh>
    <rPh sb="14" eb="16">
      <t>シカク</t>
    </rPh>
    <rPh sb="21" eb="22">
      <t>アカ</t>
    </rPh>
    <rPh sb="22" eb="23">
      <t>ワク</t>
    </rPh>
    <rPh sb="24" eb="25">
      <t>シメ</t>
    </rPh>
    <rPh sb="27" eb="29">
      <t>シカク</t>
    </rPh>
    <rPh sb="30" eb="31">
      <t>エ</t>
    </rPh>
    <rPh sb="34" eb="36">
      <t>バアイ</t>
    </rPh>
    <rPh sb="42" eb="44">
      <t>センタク</t>
    </rPh>
    <rPh sb="51" eb="52">
      <t>タト</t>
    </rPh>
    <rPh sb="55" eb="57">
      <t>ニホン</t>
    </rPh>
    <rPh sb="58" eb="60">
      <t>コウリツ</t>
    </rPh>
    <rPh sb="60" eb="62">
      <t>コウコウ</t>
    </rPh>
    <rPh sb="63" eb="65">
      <t>ソツギョウ</t>
    </rPh>
    <rPh sb="69" eb="71">
      <t>エイゴ</t>
    </rPh>
    <rPh sb="77" eb="79">
      <t>シュトク</t>
    </rPh>
    <rPh sb="81" eb="83">
      <t>バアイ</t>
    </rPh>
    <rPh sb="121" eb="123">
      <t>センタク</t>
    </rPh>
    <phoneticPr fontId="1"/>
  </si>
  <si>
    <t>日本の高校卒業資格</t>
    <rPh sb="0" eb="2">
      <t>ニホン</t>
    </rPh>
    <rPh sb="3" eb="5">
      <t>コウコウ</t>
    </rPh>
    <rPh sb="5" eb="7">
      <t>ソツギョウ</t>
    </rPh>
    <rPh sb="7" eb="9">
      <t>シカク</t>
    </rPh>
    <phoneticPr fontId="4"/>
  </si>
  <si>
    <t>あり</t>
    <phoneticPr fontId="4"/>
  </si>
  <si>
    <t>高等学校卒業程度認定試験合格</t>
    <rPh sb="0" eb="2">
      <t>コウトウ</t>
    </rPh>
    <rPh sb="2" eb="4">
      <t>ガッコウ</t>
    </rPh>
    <rPh sb="4" eb="6">
      <t>ソツギョウ</t>
    </rPh>
    <rPh sb="6" eb="8">
      <t>テイド</t>
    </rPh>
    <rPh sb="8" eb="10">
      <t>ニンテイ</t>
    </rPh>
    <rPh sb="10" eb="12">
      <t>シケン</t>
    </rPh>
    <rPh sb="12" eb="14">
      <t>ゴウカク</t>
    </rPh>
    <phoneticPr fontId="4"/>
  </si>
  <si>
    <t xml:space="preserve"> </t>
    <phoneticPr fontId="4"/>
  </si>
  <si>
    <t>国際バカロレア（英語ＤＰ）</t>
  </si>
  <si>
    <t>国際バカロレア（日本語ＤＰ）</t>
  </si>
  <si>
    <t>バカロレア（フランス）</t>
  </si>
  <si>
    <t>アビトゥア（ドイツ）</t>
  </si>
  <si>
    <t>ＧＣＥ　Advanced Level</t>
  </si>
  <si>
    <t>その他</t>
  </si>
  <si>
    <t>高校卒業資格が「その他」の詳細</t>
    <rPh sb="10" eb="11">
      <t>タ</t>
    </rPh>
    <rPh sb="13" eb="15">
      <t>ショウサイ</t>
    </rPh>
    <phoneticPr fontId="1"/>
  </si>
  <si>
    <t>高校卒業資格で「その他」を選択した場合、具体的な高校卒業資格名を入力してください。</t>
    <rPh sb="0" eb="2">
      <t>コウコウ</t>
    </rPh>
    <rPh sb="2" eb="4">
      <t>ソツギョウ</t>
    </rPh>
    <rPh sb="4" eb="6">
      <t>シカク</t>
    </rPh>
    <rPh sb="10" eb="11">
      <t>タ</t>
    </rPh>
    <rPh sb="13" eb="15">
      <t>センタク</t>
    </rPh>
    <rPh sb="17" eb="19">
      <t>バアイ</t>
    </rPh>
    <rPh sb="20" eb="23">
      <t>グタイテキ</t>
    </rPh>
    <rPh sb="24" eb="26">
      <t>コウコウ</t>
    </rPh>
    <rPh sb="26" eb="28">
      <t>ソツギョウ</t>
    </rPh>
    <rPh sb="28" eb="30">
      <t>シカク</t>
    </rPh>
    <rPh sb="30" eb="31">
      <t>メイ</t>
    </rPh>
    <rPh sb="32" eb="34">
      <t>ニュウリョク</t>
    </rPh>
    <phoneticPr fontId="1"/>
  </si>
  <si>
    <t>高校の種類</t>
    <rPh sb="0" eb="2">
      <t>コウコウ</t>
    </rPh>
    <rPh sb="3" eb="5">
      <t>シュルイ</t>
    </rPh>
    <phoneticPr fontId="1"/>
  </si>
  <si>
    <t>日本の教育課程の高等学校、中等教育学校後期課程、特別支援学校高等部</t>
    <rPh sb="8" eb="12">
      <t>コウトウガッコウ</t>
    </rPh>
    <phoneticPr fontId="3"/>
  </si>
  <si>
    <t>複数の高校を卒業する場合、最後（直近）に卒業する高校について答えてください。
高校に在籍したことがない場合、「高校に在籍したことがない」を選択してください。</t>
    <rPh sb="0" eb="2">
      <t>フクスウ</t>
    </rPh>
    <rPh sb="3" eb="5">
      <t>コウコウ</t>
    </rPh>
    <rPh sb="6" eb="8">
      <t>ソツギョウ</t>
    </rPh>
    <rPh sb="10" eb="12">
      <t>バアイ</t>
    </rPh>
    <rPh sb="13" eb="15">
      <t>サイゴ</t>
    </rPh>
    <rPh sb="16" eb="18">
      <t>チョッキン</t>
    </rPh>
    <rPh sb="20" eb="22">
      <t>ソツギョウ</t>
    </rPh>
    <rPh sb="24" eb="26">
      <t>コウコウ</t>
    </rPh>
    <rPh sb="30" eb="31">
      <t>コタ</t>
    </rPh>
    <rPh sb="39" eb="41">
      <t>コウコウ</t>
    </rPh>
    <rPh sb="42" eb="44">
      <t>ザイセキ</t>
    </rPh>
    <rPh sb="51" eb="53">
      <t>バアイ</t>
    </rPh>
    <rPh sb="69" eb="71">
      <t>センタク</t>
    </rPh>
    <phoneticPr fontId="1"/>
  </si>
  <si>
    <t>複数選択</t>
    <rPh sb="0" eb="2">
      <t>フクスウ</t>
    </rPh>
    <rPh sb="2" eb="4">
      <t>センタク</t>
    </rPh>
    <phoneticPr fontId="4"/>
  </si>
  <si>
    <t>高校の特色</t>
    <rPh sb="0" eb="2">
      <t>コウコウ</t>
    </rPh>
    <rPh sb="3" eb="5">
      <t>トクショク</t>
    </rPh>
    <phoneticPr fontId="4"/>
  </si>
  <si>
    <t>国際バカロレア（英語ＤＰ）実施校</t>
    <phoneticPr fontId="4"/>
  </si>
  <si>
    <t>あなたの在籍又は卒業高校について赤枠で示した特色がある場合、「あり」を選択してください。（採択年度は問いません。）</t>
    <rPh sb="16" eb="17">
      <t>アカ</t>
    </rPh>
    <rPh sb="17" eb="18">
      <t>ワク</t>
    </rPh>
    <rPh sb="19" eb="20">
      <t>シメ</t>
    </rPh>
    <rPh sb="22" eb="24">
      <t>トクショク</t>
    </rPh>
    <rPh sb="27" eb="29">
      <t>バアイ</t>
    </rPh>
    <rPh sb="35" eb="37">
      <t>センタク</t>
    </rPh>
    <phoneticPr fontId="4"/>
  </si>
  <si>
    <t>国際コース設置</t>
    <phoneticPr fontId="4"/>
  </si>
  <si>
    <t>国際バカロレア（日本語ＤＰ）実施校</t>
    <phoneticPr fontId="4"/>
  </si>
  <si>
    <t>ＳＧＨ（スーパーグローバルハイスクール）指定校</t>
    <phoneticPr fontId="4"/>
  </si>
  <si>
    <t>ＳＳＨ（スーパーサイエンスハイスクール）指定校</t>
    <phoneticPr fontId="4"/>
  </si>
  <si>
    <t>ＷＷＬ（ワールド・ワイド・ラーニング）コンソーシアム構築支援事業　カリキュラム開発拠点校</t>
    <phoneticPr fontId="4"/>
  </si>
  <si>
    <t>ユネスコスクール指定校</t>
    <phoneticPr fontId="4"/>
  </si>
  <si>
    <t>高校の課程
（卒業・修了（見込み）高校）</t>
    <rPh sb="0" eb="2">
      <t>コウコウ</t>
    </rPh>
    <rPh sb="3" eb="5">
      <t>カテイ</t>
    </rPh>
    <rPh sb="10" eb="12">
      <t>シュウリョウ</t>
    </rPh>
    <phoneticPr fontId="1"/>
  </si>
  <si>
    <t>全日制</t>
    <rPh sb="0" eb="3">
      <t>ゼンニチセイ</t>
    </rPh>
    <phoneticPr fontId="3"/>
  </si>
  <si>
    <t>全日制</t>
  </si>
  <si>
    <t>卒業・修了（見込み）高校の課程を選択してださい。</t>
    <rPh sb="0" eb="2">
      <t>ソツギョウ</t>
    </rPh>
    <rPh sb="3" eb="5">
      <t>シュウリョウ</t>
    </rPh>
    <rPh sb="6" eb="8">
      <t>ミコ</t>
    </rPh>
    <rPh sb="10" eb="12">
      <t>コウコウ</t>
    </rPh>
    <rPh sb="13" eb="15">
      <t>カテイ</t>
    </rPh>
    <rPh sb="16" eb="18">
      <t>センタク</t>
    </rPh>
    <phoneticPr fontId="1"/>
  </si>
  <si>
    <t>高校の設置者
（卒業・修了（見込み）高校）設置者別</t>
    <rPh sb="0" eb="2">
      <t>コウコウ</t>
    </rPh>
    <rPh sb="3" eb="5">
      <t>セッチ</t>
    </rPh>
    <rPh sb="5" eb="6">
      <t>シャ</t>
    </rPh>
    <rPh sb="21" eb="23">
      <t>セッチ</t>
    </rPh>
    <rPh sb="23" eb="24">
      <t>シャ</t>
    </rPh>
    <rPh sb="24" eb="25">
      <t>ベツ</t>
    </rPh>
    <phoneticPr fontId="1"/>
  </si>
  <si>
    <t>公立</t>
    <rPh sb="0" eb="2">
      <t>コウリツ</t>
    </rPh>
    <phoneticPr fontId="4"/>
  </si>
  <si>
    <r>
      <t>外国に所在する高校の場合は、「外国に所在」を選択してください</t>
    </r>
    <r>
      <rPr>
        <sz val="8"/>
        <color theme="9" tint="-0.249977111117893"/>
        <rFont val="メイリオ"/>
        <family val="3"/>
        <charset val="128"/>
      </rPr>
      <t>。</t>
    </r>
    <rPh sb="0" eb="2">
      <t>ガイコク</t>
    </rPh>
    <rPh sb="3" eb="5">
      <t>ショザイ</t>
    </rPh>
    <rPh sb="7" eb="9">
      <t>コウコウ</t>
    </rPh>
    <rPh sb="10" eb="12">
      <t>バアイ</t>
    </rPh>
    <rPh sb="18" eb="20">
      <t>ショザイ</t>
    </rPh>
    <rPh sb="22" eb="24">
      <t>センタク</t>
    </rPh>
    <phoneticPr fontId="1"/>
  </si>
  <si>
    <t>卒業・修了（見込み）高校名（法人名）</t>
    <rPh sb="0" eb="2">
      <t>ソツギョウ</t>
    </rPh>
    <rPh sb="3" eb="5">
      <t>シュウリョウ</t>
    </rPh>
    <rPh sb="6" eb="8">
      <t>ミコ</t>
    </rPh>
    <rPh sb="10" eb="12">
      <t>コウコウ</t>
    </rPh>
    <rPh sb="12" eb="13">
      <t>メイ</t>
    </rPh>
    <rPh sb="14" eb="16">
      <t>ホウジン</t>
    </rPh>
    <rPh sb="16" eb="17">
      <t>メイ</t>
    </rPh>
    <phoneticPr fontId="1"/>
  </si>
  <si>
    <t>東京都立</t>
    <rPh sb="0" eb="2">
      <t>トウキョウ</t>
    </rPh>
    <rPh sb="2" eb="4">
      <t>トリツ</t>
    </rPh>
    <phoneticPr fontId="1"/>
  </si>
  <si>
    <t>和文又は英文で入力してください。国立の場合は「国立大学法人・・・」、公立の場合は「●●県立」、私立の場合は「学校法人●●」のように書いてください。わからない場合は、「－」を入力してください。</t>
    <rPh sb="0" eb="2">
      <t>ワブン</t>
    </rPh>
    <rPh sb="2" eb="3">
      <t>マタ</t>
    </rPh>
    <rPh sb="4" eb="6">
      <t>エイブン</t>
    </rPh>
    <rPh sb="7" eb="9">
      <t>ニュウリョク</t>
    </rPh>
    <rPh sb="16" eb="18">
      <t>コクリツ</t>
    </rPh>
    <rPh sb="19" eb="21">
      <t>バアイ</t>
    </rPh>
    <rPh sb="23" eb="25">
      <t>コクリツ</t>
    </rPh>
    <rPh sb="25" eb="27">
      <t>ダイガク</t>
    </rPh>
    <rPh sb="27" eb="29">
      <t>ホウジン</t>
    </rPh>
    <rPh sb="34" eb="36">
      <t>コウリツ</t>
    </rPh>
    <rPh sb="37" eb="39">
      <t>バアイ</t>
    </rPh>
    <rPh sb="43" eb="45">
      <t>ケンリツ</t>
    </rPh>
    <rPh sb="47" eb="49">
      <t>シリツ</t>
    </rPh>
    <rPh sb="50" eb="52">
      <t>バアイ</t>
    </rPh>
    <rPh sb="54" eb="56">
      <t>ガッコウ</t>
    </rPh>
    <rPh sb="56" eb="58">
      <t>ホウジン</t>
    </rPh>
    <rPh sb="65" eb="66">
      <t>カ</t>
    </rPh>
    <rPh sb="86" eb="88">
      <t>ニュウリョク</t>
    </rPh>
    <phoneticPr fontId="1"/>
  </si>
  <si>
    <t>卒業・修了（見込み）高校名</t>
    <rPh sb="0" eb="2">
      <t>ソツギョウ</t>
    </rPh>
    <rPh sb="3" eb="5">
      <t>シュウリョウ</t>
    </rPh>
    <rPh sb="6" eb="8">
      <t>ミコ</t>
    </rPh>
    <rPh sb="10" eb="12">
      <t>コウコウ</t>
    </rPh>
    <rPh sb="12" eb="13">
      <t>メイ</t>
    </rPh>
    <phoneticPr fontId="1"/>
  </si>
  <si>
    <t>JASSO高等学校</t>
    <rPh sb="5" eb="7">
      <t>コウトウ</t>
    </rPh>
    <rPh sb="7" eb="9">
      <t>ガッコウ</t>
    </rPh>
    <phoneticPr fontId="1"/>
  </si>
  <si>
    <t>和文又は英文で入力してください。学校名は省略せず、正式名称を入力してください。日本語名称のない高校は英文で入力してください。</t>
    <rPh sb="0" eb="2">
      <t>ワブン</t>
    </rPh>
    <rPh sb="2" eb="3">
      <t>マタ</t>
    </rPh>
    <rPh sb="4" eb="6">
      <t>エイブン</t>
    </rPh>
    <rPh sb="7" eb="9">
      <t>ニュウリョク</t>
    </rPh>
    <rPh sb="16" eb="18">
      <t>ガッコウ</t>
    </rPh>
    <rPh sb="18" eb="19">
      <t>メイ</t>
    </rPh>
    <rPh sb="20" eb="22">
      <t>ショウリャク</t>
    </rPh>
    <rPh sb="25" eb="27">
      <t>セイシキ</t>
    </rPh>
    <rPh sb="27" eb="29">
      <t>メイショウ</t>
    </rPh>
    <rPh sb="30" eb="32">
      <t>ニュウリョク</t>
    </rPh>
    <rPh sb="39" eb="41">
      <t>ニホン</t>
    </rPh>
    <rPh sb="41" eb="42">
      <t>ゴ</t>
    </rPh>
    <rPh sb="42" eb="44">
      <t>メイショウ</t>
    </rPh>
    <rPh sb="47" eb="49">
      <t>コウコウ</t>
    </rPh>
    <rPh sb="50" eb="52">
      <t>エイブン</t>
    </rPh>
    <rPh sb="53" eb="55">
      <t>ニュウリョク</t>
    </rPh>
    <phoneticPr fontId="1"/>
  </si>
  <si>
    <t>高校の所在地
（卒業・修了（見込み）高校）</t>
    <rPh sb="3" eb="6">
      <t>ショザイチ</t>
    </rPh>
    <rPh sb="11" eb="13">
      <t>シュウリョウ</t>
    </rPh>
    <phoneticPr fontId="1"/>
  </si>
  <si>
    <t>日本国内</t>
    <rPh sb="0" eb="2">
      <t>ニホン</t>
    </rPh>
    <rPh sb="2" eb="4">
      <t>コクナイ</t>
    </rPh>
    <phoneticPr fontId="3"/>
  </si>
  <si>
    <t>日本国内</t>
  </si>
  <si>
    <t>都道府県コード</t>
    <rPh sb="0" eb="4">
      <t>トドウフケン</t>
    </rPh>
    <phoneticPr fontId="4"/>
  </si>
  <si>
    <t>13</t>
  </si>
  <si>
    <t>高校が日本国内にある場合は「都道府県コード」を「都道府県コード」のシートから選択して、入力してください。</t>
    <rPh sb="3" eb="5">
      <t>ニホン</t>
    </rPh>
    <rPh sb="5" eb="7">
      <t>コクナイ</t>
    </rPh>
    <rPh sb="10" eb="12">
      <t>バアイ</t>
    </rPh>
    <rPh sb="14" eb="18">
      <t>トドウフケン</t>
    </rPh>
    <rPh sb="24" eb="28">
      <t>トドウフケン</t>
    </rPh>
    <rPh sb="38" eb="40">
      <t>センタク</t>
    </rPh>
    <rPh sb="43" eb="45">
      <t>ニュウリョク</t>
    </rPh>
    <phoneticPr fontId="1"/>
  </si>
  <si>
    <r>
      <t>都道府県名</t>
    </r>
    <r>
      <rPr>
        <sz val="8"/>
        <rFont val="メイリオ"/>
        <family val="3"/>
        <charset val="128"/>
      </rPr>
      <t>（日本国内の場合）</t>
    </r>
    <r>
      <rPr>
        <sz val="8"/>
        <color theme="1"/>
        <rFont val="メイリオ"/>
        <family val="3"/>
        <charset val="128"/>
      </rPr>
      <t>（卒業・修了（見込み）高校）</t>
    </r>
    <rPh sb="0" eb="4">
      <t>トドウフケン</t>
    </rPh>
    <rPh sb="4" eb="5">
      <t>メイ</t>
    </rPh>
    <rPh sb="6" eb="8">
      <t>ニホン</t>
    </rPh>
    <rPh sb="8" eb="10">
      <t>コクナイ</t>
    </rPh>
    <rPh sb="11" eb="13">
      <t>バアイ</t>
    </rPh>
    <rPh sb="18" eb="20">
      <t>シュウリョウ</t>
    </rPh>
    <phoneticPr fontId="1"/>
  </si>
  <si>
    <t>東京都</t>
    <rPh sb="0" eb="3">
      <t>トウキョウト</t>
    </rPh>
    <phoneticPr fontId="1"/>
  </si>
  <si>
    <t>都道府県コードに対応した都道府県名が自動で入力されます。</t>
    <rPh sb="0" eb="4">
      <t>トドウフケン</t>
    </rPh>
    <rPh sb="8" eb="10">
      <t>タイオウ</t>
    </rPh>
    <rPh sb="12" eb="16">
      <t>トドウフケン</t>
    </rPh>
    <rPh sb="16" eb="17">
      <t>メイ</t>
    </rPh>
    <rPh sb="18" eb="20">
      <t>ジドウ</t>
    </rPh>
    <rPh sb="21" eb="23">
      <t>ニュウリョク</t>
    </rPh>
    <phoneticPr fontId="1"/>
  </si>
  <si>
    <t>高校が外国にある場合は国・地域コードを「国コード」のシートから選択して入力してください。</t>
    <rPh sb="20" eb="21">
      <t>クニ</t>
    </rPh>
    <rPh sb="31" eb="33">
      <t>センタク</t>
    </rPh>
    <phoneticPr fontId="4"/>
  </si>
  <si>
    <t>国・地域名（卒業・修了（見込み）高校）</t>
    <phoneticPr fontId="4"/>
  </si>
  <si>
    <t>アメリカ合衆国</t>
    <rPh sb="4" eb="7">
      <t>ガッシュウコク</t>
    </rPh>
    <phoneticPr fontId="4"/>
  </si>
  <si>
    <t>外国の場合は国・地域コードに対応した国・地域名が自動で入力されます。</t>
    <rPh sb="14" eb="16">
      <t>タイオウ</t>
    </rPh>
    <rPh sb="18" eb="19">
      <t>クニ</t>
    </rPh>
    <rPh sb="20" eb="23">
      <t>チイキメイ</t>
    </rPh>
    <rPh sb="24" eb="26">
      <t>ジドウ</t>
    </rPh>
    <rPh sb="27" eb="29">
      <t>ニュウリョク</t>
    </rPh>
    <phoneticPr fontId="4"/>
  </si>
  <si>
    <t>入学形態（卒業・修了（見込み）高校）</t>
    <rPh sb="0" eb="2">
      <t>ニュウガク</t>
    </rPh>
    <rPh sb="2" eb="4">
      <t>ケイタイ</t>
    </rPh>
    <phoneticPr fontId="1"/>
  </si>
  <si>
    <t>編・転・再入学</t>
  </si>
  <si>
    <t>途中の学年で転校したり、別の高校に在籍してから入学した場合、「編・転・再入学」を選択してください。</t>
    <rPh sb="0" eb="2">
      <t>トチュウ</t>
    </rPh>
    <rPh sb="3" eb="5">
      <t>ガクネン</t>
    </rPh>
    <rPh sb="6" eb="8">
      <t>テンコウ</t>
    </rPh>
    <rPh sb="12" eb="13">
      <t>ベツ</t>
    </rPh>
    <rPh sb="14" eb="16">
      <t>コウコウ</t>
    </rPh>
    <rPh sb="17" eb="19">
      <t>ザイセキ</t>
    </rPh>
    <rPh sb="23" eb="25">
      <t>ニュウガク</t>
    </rPh>
    <rPh sb="27" eb="29">
      <t>バアイ</t>
    </rPh>
    <rPh sb="31" eb="32">
      <t>ヘン</t>
    </rPh>
    <rPh sb="33" eb="34">
      <t>テン</t>
    </rPh>
    <rPh sb="35" eb="36">
      <t>サイ</t>
    </rPh>
    <rPh sb="36" eb="38">
      <t>ニュウガク</t>
    </rPh>
    <rPh sb="40" eb="42">
      <t>センタク</t>
    </rPh>
    <phoneticPr fontId="1"/>
  </si>
  <si>
    <r>
      <t>入学等年</t>
    </r>
    <r>
      <rPr>
        <u/>
        <sz val="8"/>
        <color theme="1"/>
        <rFont val="メイリオ"/>
        <family val="3"/>
        <charset val="128"/>
      </rPr>
      <t>月</t>
    </r>
    <r>
      <rPr>
        <sz val="8"/>
        <color theme="1"/>
        <rFont val="メイリオ"/>
        <family val="3"/>
        <charset val="128"/>
      </rPr>
      <t>（卒業・修了（見込み）高校）</t>
    </r>
    <rPh sb="0" eb="2">
      <t>ニュウガク</t>
    </rPh>
    <rPh sb="2" eb="3">
      <t>トウ</t>
    </rPh>
    <rPh sb="3" eb="4">
      <t>ネン</t>
    </rPh>
    <rPh sb="4" eb="5">
      <t>ツキ</t>
    </rPh>
    <rPh sb="6" eb="8">
      <t>ソツギョウ</t>
    </rPh>
    <rPh sb="12" eb="14">
      <t>ミコ</t>
    </rPh>
    <rPh sb="16" eb="18">
      <t>コウコウ</t>
    </rPh>
    <phoneticPr fontId="1"/>
  </si>
  <si>
    <t>201904</t>
    <phoneticPr fontId="4"/>
  </si>
  <si>
    <t>西暦で（転）入学した年月を半角数字6桁(yyyymm)で入力してください。例えば、2019年4月に入学した場合、「201904」と入力してください。</t>
    <rPh sb="4" eb="5">
      <t>テン</t>
    </rPh>
    <rPh sb="6" eb="8">
      <t>ニュウガク</t>
    </rPh>
    <rPh sb="10" eb="11">
      <t>ネン</t>
    </rPh>
    <rPh sb="11" eb="12">
      <t>ゲツ</t>
    </rPh>
    <rPh sb="13" eb="15">
      <t>ハンカク</t>
    </rPh>
    <rPh sb="15" eb="17">
      <t>スウジ</t>
    </rPh>
    <rPh sb="18" eb="19">
      <t>ケタ</t>
    </rPh>
    <rPh sb="28" eb="30">
      <t>ニュウリョク</t>
    </rPh>
    <rPh sb="37" eb="38">
      <t>タト</t>
    </rPh>
    <rPh sb="45" eb="46">
      <t>ネン</t>
    </rPh>
    <rPh sb="47" eb="48">
      <t>ガツ</t>
    </rPh>
    <rPh sb="49" eb="51">
      <t>ニュウガク</t>
    </rPh>
    <rPh sb="53" eb="55">
      <t>バアイ</t>
    </rPh>
    <rPh sb="65" eb="67">
      <t>ニュウリョク</t>
    </rPh>
    <phoneticPr fontId="1"/>
  </si>
  <si>
    <r>
      <t>高校卒業・修了（見込み）等年</t>
    </r>
    <r>
      <rPr>
        <sz val="8"/>
        <rFont val="メイリオ"/>
        <family val="3"/>
        <charset val="128"/>
      </rPr>
      <t>月</t>
    </r>
    <r>
      <rPr>
        <sz val="8"/>
        <color theme="1"/>
        <rFont val="メイリオ"/>
        <family val="3"/>
        <charset val="128"/>
      </rPr>
      <t xml:space="preserve">
（卒業・修了（見込み）高校）</t>
    </r>
    <rPh sb="0" eb="2">
      <t>コウコウ</t>
    </rPh>
    <rPh sb="2" eb="4">
      <t>ソツギョウ</t>
    </rPh>
    <rPh sb="5" eb="7">
      <t>シュウリョウ</t>
    </rPh>
    <rPh sb="8" eb="10">
      <t>ミコ</t>
    </rPh>
    <rPh sb="12" eb="13">
      <t>トウ</t>
    </rPh>
    <rPh sb="13" eb="14">
      <t>ネン</t>
    </rPh>
    <phoneticPr fontId="1"/>
  </si>
  <si>
    <t>202003</t>
    <phoneticPr fontId="4"/>
  </si>
  <si>
    <t>西暦で卒業・修了（見込み）年月を半角数字6桁(yyyymm)で入力してください。例えば、2020年3月に卒業した場合、「202003」と入力してください。</t>
    <rPh sb="6" eb="8">
      <t>シュウリョウ</t>
    </rPh>
    <rPh sb="14" eb="15">
      <t>ゲツ</t>
    </rPh>
    <rPh sb="52" eb="54">
      <t>ソツギョウ</t>
    </rPh>
    <phoneticPr fontId="1"/>
  </si>
  <si>
    <t>　　上記で入力した高校以外に在籍した高校がある場合は、新しいものから順にさかのぼって入力してください。</t>
    <phoneticPr fontId="4"/>
  </si>
  <si>
    <t>　　短期留学（日本の高校に在籍している間に海外に留学し、海外の高校を卒業するのではなく日本の高校に戻ってから日本の高校を卒業するもの）は含まないでください。</t>
    <rPh sb="28" eb="30">
      <t>カイガイ</t>
    </rPh>
    <rPh sb="31" eb="33">
      <t>コウコウ</t>
    </rPh>
    <rPh sb="34" eb="36">
      <t>ソツギョウ</t>
    </rPh>
    <rPh sb="54" eb="56">
      <t>ニホン</t>
    </rPh>
    <rPh sb="57" eb="59">
      <t>コウコウ</t>
    </rPh>
    <phoneticPr fontId="4"/>
  </si>
  <si>
    <t>　　また、高校に４校以上在籍したことがある場合は、残りの３校以上のうち、新しいものから順に書いてください。</t>
    <phoneticPr fontId="4"/>
  </si>
  <si>
    <t>在籍した高校の校数</t>
    <rPh sb="0" eb="2">
      <t>ザイセキ</t>
    </rPh>
    <rPh sb="4" eb="6">
      <t>コウコウ</t>
    </rPh>
    <rPh sb="7" eb="9">
      <t>コウスウ</t>
    </rPh>
    <phoneticPr fontId="1"/>
  </si>
  <si>
    <t>1校のみ</t>
    <phoneticPr fontId="4"/>
  </si>
  <si>
    <t>正規の課程に在籍した高校の校数を選択してください。上記で記載した高校しか在籍していない場合、「１校のみ」を選択してください。</t>
    <rPh sb="0" eb="2">
      <t>セイキ</t>
    </rPh>
    <rPh sb="3" eb="5">
      <t>カテイ</t>
    </rPh>
    <rPh sb="6" eb="8">
      <t>ザイセキ</t>
    </rPh>
    <rPh sb="10" eb="12">
      <t>コウコウ</t>
    </rPh>
    <rPh sb="13" eb="15">
      <t>コウスウ</t>
    </rPh>
    <rPh sb="16" eb="18">
      <t>センタク</t>
    </rPh>
    <rPh sb="25" eb="27">
      <t>ジョウキ</t>
    </rPh>
    <rPh sb="28" eb="30">
      <t>キサイ</t>
    </rPh>
    <rPh sb="32" eb="34">
      <t>コウコウ</t>
    </rPh>
    <rPh sb="36" eb="38">
      <t>ザイセキ</t>
    </rPh>
    <rPh sb="43" eb="45">
      <t>バアイ</t>
    </rPh>
    <rPh sb="48" eb="49">
      <t>コウ</t>
    </rPh>
    <rPh sb="53" eb="55">
      <t>センタク</t>
    </rPh>
    <phoneticPr fontId="1"/>
  </si>
  <si>
    <t>高校2</t>
    <rPh sb="0" eb="2">
      <t>コウコウ</t>
    </rPh>
    <phoneticPr fontId="4"/>
  </si>
  <si>
    <t>高校名（2校目）</t>
    <rPh sb="0" eb="2">
      <t>コウコウ</t>
    </rPh>
    <rPh sb="2" eb="3">
      <t>メイ</t>
    </rPh>
    <rPh sb="3" eb="4">
      <t>ガクメイ</t>
    </rPh>
    <phoneticPr fontId="1"/>
  </si>
  <si>
    <t>ABC High school</t>
    <phoneticPr fontId="4"/>
  </si>
  <si>
    <t>和文又は英文で入力してください。</t>
    <rPh sb="2" eb="3">
      <t>マタ</t>
    </rPh>
    <rPh sb="4" eb="6">
      <t>エイブン</t>
    </rPh>
    <phoneticPr fontId="1"/>
  </si>
  <si>
    <t>所在地（都道府県名、国・地域名）（2校目）</t>
    <rPh sb="0" eb="3">
      <t>ショザイチ</t>
    </rPh>
    <rPh sb="4" eb="8">
      <t>トドウフケン</t>
    </rPh>
    <rPh sb="8" eb="9">
      <t>メイ</t>
    </rPh>
    <rPh sb="10" eb="11">
      <t>クニ</t>
    </rPh>
    <rPh sb="12" eb="15">
      <t>チイキメイ</t>
    </rPh>
    <phoneticPr fontId="1"/>
  </si>
  <si>
    <t>インドネシア</t>
    <phoneticPr fontId="4"/>
  </si>
  <si>
    <t>日本の場合は「都道府県」を、外国の場合は国・地域を入力してください。</t>
    <rPh sb="0" eb="2">
      <t>ニホン</t>
    </rPh>
    <rPh sb="3" eb="5">
      <t>バアイ</t>
    </rPh>
    <rPh sb="7" eb="11">
      <t>トドウフケン</t>
    </rPh>
    <rPh sb="14" eb="16">
      <t>ガイコク</t>
    </rPh>
    <rPh sb="17" eb="19">
      <t>バアイ</t>
    </rPh>
    <rPh sb="20" eb="21">
      <t>クニ</t>
    </rPh>
    <rPh sb="22" eb="24">
      <t>チイキ</t>
    </rPh>
    <rPh sb="25" eb="27">
      <t>ニュウリョク</t>
    </rPh>
    <phoneticPr fontId="1"/>
  </si>
  <si>
    <t>入学形態（2校目）</t>
    <rPh sb="0" eb="2">
      <t>ニュウガク</t>
    </rPh>
    <rPh sb="2" eb="4">
      <t>ケイタイ</t>
    </rPh>
    <phoneticPr fontId="1"/>
  </si>
  <si>
    <t>編・転・再入学</t>
    <phoneticPr fontId="4"/>
  </si>
  <si>
    <t>入学等年月（2校目）</t>
    <rPh sb="0" eb="2">
      <t>ニュウガク</t>
    </rPh>
    <rPh sb="2" eb="3">
      <t>トウ</t>
    </rPh>
    <rPh sb="3" eb="4">
      <t>ネン</t>
    </rPh>
    <rPh sb="7" eb="8">
      <t>コウ</t>
    </rPh>
    <rPh sb="8" eb="9">
      <t>メ</t>
    </rPh>
    <phoneticPr fontId="1"/>
  </si>
  <si>
    <t>201804</t>
    <phoneticPr fontId="4"/>
  </si>
  <si>
    <t>西暦で入学等の年月を半角数字6桁(yyyymm)で入力してください。</t>
    <rPh sb="3" eb="5">
      <t>ニュウガク</t>
    </rPh>
    <rPh sb="5" eb="6">
      <t>トウ</t>
    </rPh>
    <rPh sb="7" eb="8">
      <t>ネン</t>
    </rPh>
    <rPh sb="10" eb="12">
      <t>ハンカク</t>
    </rPh>
    <rPh sb="12" eb="14">
      <t>スウジ</t>
    </rPh>
    <rPh sb="15" eb="16">
      <t>ケタ</t>
    </rPh>
    <rPh sb="25" eb="27">
      <t>ニュウリョク</t>
    </rPh>
    <phoneticPr fontId="1"/>
  </si>
  <si>
    <t>転出等（2校目）</t>
    <rPh sb="0" eb="2">
      <t>テンシュツ</t>
    </rPh>
    <rPh sb="2" eb="3">
      <t>トウ</t>
    </rPh>
    <phoneticPr fontId="1"/>
  </si>
  <si>
    <t>転出</t>
  </si>
  <si>
    <t>プルダウンから該当するものを選択してください。
別の高校に転校した場合は、「転出」選択してください。</t>
    <rPh sb="7" eb="9">
      <t>ガイトウ</t>
    </rPh>
    <rPh sb="14" eb="16">
      <t>センタク</t>
    </rPh>
    <rPh sb="24" eb="25">
      <t>ベツ</t>
    </rPh>
    <rPh sb="26" eb="28">
      <t>コウコウ</t>
    </rPh>
    <rPh sb="29" eb="31">
      <t>テンコウ</t>
    </rPh>
    <rPh sb="33" eb="35">
      <t>バアイ</t>
    </rPh>
    <rPh sb="38" eb="40">
      <t>テンシュツ</t>
    </rPh>
    <rPh sb="41" eb="43">
      <t>センタク</t>
    </rPh>
    <phoneticPr fontId="1"/>
  </si>
  <si>
    <t>転出等年月（2校目）</t>
    <rPh sb="0" eb="2">
      <t>テンシュツ</t>
    </rPh>
    <rPh sb="2" eb="3">
      <t>トウ</t>
    </rPh>
    <rPh sb="3" eb="4">
      <t>ネン</t>
    </rPh>
    <phoneticPr fontId="1"/>
  </si>
  <si>
    <t>201903</t>
    <phoneticPr fontId="4"/>
  </si>
  <si>
    <t>西暦で転出等の年月を半角数字6桁(yyyymm)で入力してください。</t>
    <rPh sb="3" eb="5">
      <t>テンシュツ</t>
    </rPh>
    <rPh sb="5" eb="6">
      <t>トウ</t>
    </rPh>
    <rPh sb="7" eb="8">
      <t>ネン</t>
    </rPh>
    <rPh sb="10" eb="12">
      <t>ハンカク</t>
    </rPh>
    <rPh sb="12" eb="14">
      <t>スウジ</t>
    </rPh>
    <rPh sb="15" eb="16">
      <t>ケタ</t>
    </rPh>
    <rPh sb="25" eb="27">
      <t>ニュウリョク</t>
    </rPh>
    <phoneticPr fontId="1"/>
  </si>
  <si>
    <t>高校3</t>
    <rPh sb="0" eb="2">
      <t>コウコウ</t>
    </rPh>
    <phoneticPr fontId="4"/>
  </si>
  <si>
    <t>高校名（3校目）</t>
  </si>
  <si>
    <t>ジャッソクルーズ高等学校</t>
    <rPh sb="8" eb="10">
      <t>コウトウ</t>
    </rPh>
    <rPh sb="10" eb="12">
      <t>ガッコウ</t>
    </rPh>
    <phoneticPr fontId="1"/>
  </si>
  <si>
    <t>所在地（都道府県名、国・地域名）（3校目）</t>
    <rPh sb="0" eb="3">
      <t>ショザイチ</t>
    </rPh>
    <rPh sb="4" eb="8">
      <t>トドウフケン</t>
    </rPh>
    <rPh sb="8" eb="9">
      <t>メイ</t>
    </rPh>
    <rPh sb="10" eb="11">
      <t>クニ</t>
    </rPh>
    <rPh sb="12" eb="15">
      <t>チイキメイ</t>
    </rPh>
    <phoneticPr fontId="1"/>
  </si>
  <si>
    <t>東京都</t>
    <rPh sb="0" eb="2">
      <t>トウキョウ</t>
    </rPh>
    <rPh sb="2" eb="3">
      <t>ト</t>
    </rPh>
    <phoneticPr fontId="1"/>
  </si>
  <si>
    <t>日本の場合は「都道府県」を、外国の場合は国・地域を入力してください。</t>
    <phoneticPr fontId="4"/>
  </si>
  <si>
    <t>入学形態（3校目）</t>
    <rPh sb="0" eb="2">
      <t>ニュウガク</t>
    </rPh>
    <rPh sb="2" eb="4">
      <t>ケイタイ</t>
    </rPh>
    <phoneticPr fontId="1"/>
  </si>
  <si>
    <t>入学等年月（3校目）</t>
    <rPh sb="0" eb="2">
      <t>ニュウガク</t>
    </rPh>
    <rPh sb="2" eb="3">
      <t>トウ</t>
    </rPh>
    <rPh sb="3" eb="4">
      <t>ネン</t>
    </rPh>
    <phoneticPr fontId="1"/>
  </si>
  <si>
    <t>201704</t>
    <phoneticPr fontId="4"/>
  </si>
  <si>
    <t>転出等（3校目）</t>
    <rPh sb="0" eb="2">
      <t>テンシュツ</t>
    </rPh>
    <rPh sb="2" eb="3">
      <t>トウ</t>
    </rPh>
    <phoneticPr fontId="1"/>
  </si>
  <si>
    <t>別の高校に転校した場合は、「転出」を選択してください。</t>
    <rPh sb="0" eb="1">
      <t>ベツ</t>
    </rPh>
    <rPh sb="2" eb="4">
      <t>コウコウ</t>
    </rPh>
    <rPh sb="5" eb="7">
      <t>テンコウ</t>
    </rPh>
    <rPh sb="9" eb="11">
      <t>バアイ</t>
    </rPh>
    <rPh sb="14" eb="16">
      <t>テンシュツ</t>
    </rPh>
    <rPh sb="18" eb="20">
      <t>センタク</t>
    </rPh>
    <phoneticPr fontId="1"/>
  </si>
  <si>
    <t>転出等年月（3校目）</t>
    <rPh sb="0" eb="2">
      <t>テンシュツ</t>
    </rPh>
    <rPh sb="2" eb="3">
      <t>トウ</t>
    </rPh>
    <rPh sb="3" eb="4">
      <t>ネン</t>
    </rPh>
    <phoneticPr fontId="1"/>
  </si>
  <si>
    <t>201803</t>
    <phoneticPr fontId="4"/>
  </si>
  <si>
    <t>中学</t>
    <rPh sb="0" eb="2">
      <t>チュウガク</t>
    </rPh>
    <phoneticPr fontId="4"/>
  </si>
  <si>
    <t>卒業中学校名</t>
    <rPh sb="0" eb="2">
      <t>ソツギョウ</t>
    </rPh>
    <rPh sb="2" eb="5">
      <t>チュウガッコウ</t>
    </rPh>
    <rPh sb="5" eb="6">
      <t>メイ</t>
    </rPh>
    <phoneticPr fontId="1"/>
  </si>
  <si>
    <t>ＪＡＳＳＯ中学校</t>
    <rPh sb="5" eb="8">
      <t>チュウガッコウ</t>
    </rPh>
    <phoneticPr fontId="1"/>
  </si>
  <si>
    <t>卒業中学校名を入力してください。</t>
    <rPh sb="0" eb="2">
      <t>ソツギョウ</t>
    </rPh>
    <rPh sb="2" eb="5">
      <t>チュウガッコウ</t>
    </rPh>
    <rPh sb="5" eb="6">
      <t>メイ</t>
    </rPh>
    <rPh sb="7" eb="9">
      <t>ニュウリョク</t>
    </rPh>
    <phoneticPr fontId="1"/>
  </si>
  <si>
    <t>所在地（都道府県名、国・地域名）</t>
    <rPh sb="0" eb="3">
      <t>ショザイチ</t>
    </rPh>
    <rPh sb="4" eb="8">
      <t>トドウフケン</t>
    </rPh>
    <rPh sb="8" eb="9">
      <t>メイ</t>
    </rPh>
    <rPh sb="10" eb="11">
      <t>クニ</t>
    </rPh>
    <rPh sb="12" eb="15">
      <t>チイキメイ</t>
    </rPh>
    <phoneticPr fontId="1"/>
  </si>
  <si>
    <t>中学卒業（修了）年月</t>
    <rPh sb="0" eb="2">
      <t>チュウガク</t>
    </rPh>
    <rPh sb="2" eb="4">
      <t>ソツギョウ</t>
    </rPh>
    <rPh sb="5" eb="7">
      <t>シュウリョウ</t>
    </rPh>
    <rPh sb="8" eb="9">
      <t>ネン</t>
    </rPh>
    <phoneticPr fontId="1"/>
  </si>
  <si>
    <t>201703</t>
    <phoneticPr fontId="4"/>
  </si>
  <si>
    <t>西暦で卒業年月を半角数字6桁(yyyymm)で入力してください。</t>
    <rPh sb="5" eb="6">
      <t>ネン</t>
    </rPh>
    <phoneticPr fontId="4"/>
  </si>
  <si>
    <t>資格</t>
    <rPh sb="0" eb="2">
      <t>シカク</t>
    </rPh>
    <phoneticPr fontId="4"/>
  </si>
  <si>
    <t>資格</t>
    <rPh sb="0" eb="2">
      <t>シカク</t>
    </rPh>
    <phoneticPr fontId="1"/>
  </si>
  <si>
    <t>電卓検定１級</t>
    <rPh sb="0" eb="2">
      <t>デンタク</t>
    </rPh>
    <rPh sb="2" eb="4">
      <t>ケンテイ</t>
    </rPh>
    <rPh sb="5" eb="6">
      <t>キュウ</t>
    </rPh>
    <phoneticPr fontId="1"/>
  </si>
  <si>
    <t>取得している資格があれば記載してください。</t>
    <rPh sb="12" eb="14">
      <t>キサイ</t>
    </rPh>
    <phoneticPr fontId="4"/>
  </si>
  <si>
    <t>奨学金実績</t>
    <rPh sb="0" eb="3">
      <t>ショウガクキン</t>
    </rPh>
    <rPh sb="3" eb="5">
      <t>ジッセキ</t>
    </rPh>
    <phoneticPr fontId="4"/>
  </si>
  <si>
    <t>申請中奨学金有無</t>
    <rPh sb="0" eb="2">
      <t>シンセイ</t>
    </rPh>
    <rPh sb="2" eb="3">
      <t>ナカ</t>
    </rPh>
    <rPh sb="3" eb="6">
      <t>ショウガクキン</t>
    </rPh>
    <rPh sb="6" eb="8">
      <t>ウム</t>
    </rPh>
    <phoneticPr fontId="1"/>
  </si>
  <si>
    <t>本制度以外に海外留学のために申請している奨学金があれば、「あり」を選択してください。</t>
    <rPh sb="0" eb="3">
      <t>ホンセイド</t>
    </rPh>
    <rPh sb="3" eb="5">
      <t>イガイ</t>
    </rPh>
    <rPh sb="6" eb="10">
      <t>カイガイリュウガク</t>
    </rPh>
    <rPh sb="14" eb="16">
      <t>シンセイ</t>
    </rPh>
    <rPh sb="20" eb="23">
      <t>ショウガクキン</t>
    </rPh>
    <rPh sb="33" eb="35">
      <t>センタク</t>
    </rPh>
    <phoneticPr fontId="4"/>
  </si>
  <si>
    <t>申請中奨学金名</t>
    <rPh sb="0" eb="2">
      <t>シンセイ</t>
    </rPh>
    <rPh sb="2" eb="3">
      <t>ナカ</t>
    </rPh>
    <rPh sb="3" eb="6">
      <t>ショウガクキン</t>
    </rPh>
    <rPh sb="6" eb="7">
      <t>メイ</t>
    </rPh>
    <phoneticPr fontId="1"/>
  </si>
  <si>
    <t>イロハ国際奨学金</t>
    <rPh sb="3" eb="5">
      <t>コクサイ</t>
    </rPh>
    <rPh sb="5" eb="8">
      <t>ショウガクキン</t>
    </rPh>
    <phoneticPr fontId="1"/>
  </si>
  <si>
    <t>本制度以外に申請している奨学金があれば、その奨学金名称を入力してください。</t>
    <rPh sb="0" eb="3">
      <t>ホンセイド</t>
    </rPh>
    <rPh sb="3" eb="5">
      <t>イガイ</t>
    </rPh>
    <rPh sb="6" eb="8">
      <t>シンセイ</t>
    </rPh>
    <rPh sb="12" eb="15">
      <t>ショウガクキン</t>
    </rPh>
    <rPh sb="22" eb="25">
      <t>ショウガクキン</t>
    </rPh>
    <rPh sb="25" eb="27">
      <t>メイショウ</t>
    </rPh>
    <phoneticPr fontId="4"/>
  </si>
  <si>
    <t>国内大学受験予定校数</t>
    <rPh sb="0" eb="2">
      <t>コクナイ</t>
    </rPh>
    <rPh sb="2" eb="4">
      <t>ダイガク</t>
    </rPh>
    <rPh sb="4" eb="6">
      <t>ジュケン</t>
    </rPh>
    <rPh sb="6" eb="8">
      <t>ヨテイ</t>
    </rPh>
    <rPh sb="8" eb="9">
      <t>コウ</t>
    </rPh>
    <rPh sb="9" eb="10">
      <t>スウ</t>
    </rPh>
    <phoneticPr fontId="1"/>
  </si>
  <si>
    <t>１年以内に受験を予定している国内大学の校数を記載してください。無い場合は、「なし」と入力してください。</t>
    <rPh sb="1" eb="2">
      <t>ネン</t>
    </rPh>
    <rPh sb="2" eb="4">
      <t>イナイ</t>
    </rPh>
    <rPh sb="5" eb="7">
      <t>ジュケン</t>
    </rPh>
    <rPh sb="8" eb="10">
      <t>ヨテイ</t>
    </rPh>
    <rPh sb="14" eb="16">
      <t>コクナイ</t>
    </rPh>
    <rPh sb="16" eb="18">
      <t>ダイガク</t>
    </rPh>
    <rPh sb="19" eb="21">
      <t>コウスウ</t>
    </rPh>
    <rPh sb="22" eb="24">
      <t>キサイ</t>
    </rPh>
    <rPh sb="31" eb="32">
      <t>ナ</t>
    </rPh>
    <rPh sb="33" eb="35">
      <t>バアイ</t>
    </rPh>
    <rPh sb="42" eb="44">
      <t>ニュウリョク</t>
    </rPh>
    <phoneticPr fontId="4"/>
  </si>
  <si>
    <t>海外大学受験予定校数</t>
    <rPh sb="0" eb="2">
      <t>カイガイ</t>
    </rPh>
    <rPh sb="2" eb="4">
      <t>ダイガク</t>
    </rPh>
    <rPh sb="4" eb="6">
      <t>ジュケン</t>
    </rPh>
    <rPh sb="6" eb="8">
      <t>ヨテイ</t>
    </rPh>
    <rPh sb="8" eb="9">
      <t>コウ</t>
    </rPh>
    <rPh sb="9" eb="10">
      <t>スウ</t>
    </rPh>
    <phoneticPr fontId="1"/>
  </si>
  <si>
    <t>１年以内に受験を予定している海外大学の校数を記載してください。本制度で申請する大学数と異なっていても構いません。</t>
    <rPh sb="1" eb="2">
      <t>ネン</t>
    </rPh>
    <rPh sb="2" eb="4">
      <t>イナイ</t>
    </rPh>
    <rPh sb="5" eb="7">
      <t>ジュケン</t>
    </rPh>
    <rPh sb="8" eb="10">
      <t>ヨテイ</t>
    </rPh>
    <rPh sb="14" eb="16">
      <t>カイガイ</t>
    </rPh>
    <rPh sb="16" eb="18">
      <t>ダイガク</t>
    </rPh>
    <rPh sb="19" eb="21">
      <t>コウスウ</t>
    </rPh>
    <rPh sb="22" eb="24">
      <t>キサイ</t>
    </rPh>
    <rPh sb="31" eb="34">
      <t>ホンセイド</t>
    </rPh>
    <rPh sb="35" eb="37">
      <t>シンセイ</t>
    </rPh>
    <rPh sb="39" eb="41">
      <t>ダイガク</t>
    </rPh>
    <rPh sb="41" eb="42">
      <t>スウ</t>
    </rPh>
    <rPh sb="43" eb="44">
      <t>コト</t>
    </rPh>
    <rPh sb="50" eb="51">
      <t>カマ</t>
    </rPh>
    <phoneticPr fontId="4"/>
  </si>
  <si>
    <t>機構の海外留学奨学金への過去の応募実績</t>
    <rPh sb="0" eb="2">
      <t>キコウ</t>
    </rPh>
    <rPh sb="3" eb="5">
      <t>カイガイ</t>
    </rPh>
    <rPh sb="5" eb="7">
      <t>リュウガク</t>
    </rPh>
    <rPh sb="7" eb="10">
      <t>ショウガクキン</t>
    </rPh>
    <rPh sb="12" eb="14">
      <t>カコ</t>
    </rPh>
    <rPh sb="15" eb="17">
      <t>オウボ</t>
    </rPh>
    <rPh sb="17" eb="19">
      <t>ジッセキ</t>
    </rPh>
    <phoneticPr fontId="1"/>
  </si>
  <si>
    <t>あり（学部学位取得型及びトビタテ！留学JAPAN）</t>
    <rPh sb="10" eb="11">
      <t>オヨ</t>
    </rPh>
    <phoneticPr fontId="3"/>
  </si>
  <si>
    <t>あり（学部学位取得型のみ）</t>
    <phoneticPr fontId="4"/>
  </si>
  <si>
    <t>過去に海外留学支援制度（学部学位取得型）、トビタテ！留学JAPANの奨学金を応募したことがある場合、該当するものを選択してください。</t>
    <rPh sb="3" eb="11">
      <t>カイガイリュウガクシエンセイド</t>
    </rPh>
    <rPh sb="12" eb="14">
      <t>ガクブ</t>
    </rPh>
    <rPh sb="14" eb="16">
      <t>ガクイ</t>
    </rPh>
    <rPh sb="16" eb="19">
      <t>シュトクガタ</t>
    </rPh>
    <rPh sb="26" eb="28">
      <t>リュウガク</t>
    </rPh>
    <rPh sb="34" eb="37">
      <t>ショウガクキン</t>
    </rPh>
    <rPh sb="38" eb="40">
      <t>オウボ</t>
    </rPh>
    <rPh sb="47" eb="49">
      <t>バアイ</t>
    </rPh>
    <rPh sb="50" eb="52">
      <t>ガイトウ</t>
    </rPh>
    <rPh sb="57" eb="59">
      <t>センタク</t>
    </rPh>
    <phoneticPr fontId="1"/>
  </si>
  <si>
    <t xml:space="preserve">過去に海外留学支援制度（学部学位取得型）に採用された時の個人番号 </t>
    <rPh sb="0" eb="2">
      <t>カコ</t>
    </rPh>
    <rPh sb="3" eb="5">
      <t>カイガイ</t>
    </rPh>
    <rPh sb="5" eb="7">
      <t>リュウガク</t>
    </rPh>
    <rPh sb="7" eb="9">
      <t>シエン</t>
    </rPh>
    <rPh sb="9" eb="11">
      <t>セイド</t>
    </rPh>
    <rPh sb="12" eb="14">
      <t>ガクブ</t>
    </rPh>
    <rPh sb="14" eb="16">
      <t>ガクイ</t>
    </rPh>
    <rPh sb="16" eb="18">
      <t>シュトク</t>
    </rPh>
    <rPh sb="18" eb="19">
      <t>ガタ</t>
    </rPh>
    <rPh sb="21" eb="23">
      <t>サイヨウ</t>
    </rPh>
    <rPh sb="26" eb="27">
      <t>トキ</t>
    </rPh>
    <rPh sb="28" eb="30">
      <t>コジン</t>
    </rPh>
    <rPh sb="30" eb="32">
      <t>バンゴウ</t>
    </rPh>
    <phoneticPr fontId="1"/>
  </si>
  <si>
    <t>B2198999999</t>
    <phoneticPr fontId="4"/>
  </si>
  <si>
    <t>過去に海外留学支援制度（学部学位取得型）に採用された（合格した）ことがある場合、個人番号を入力してください。</t>
    <rPh sb="27" eb="29">
      <t>ゴウカク</t>
    </rPh>
    <phoneticPr fontId="1"/>
  </si>
  <si>
    <t>他の奨学金の過去の受給状況</t>
    <rPh sb="0" eb="1">
      <t>タ</t>
    </rPh>
    <rPh sb="2" eb="5">
      <t>ショウガクキン</t>
    </rPh>
    <rPh sb="6" eb="8">
      <t>カコ</t>
    </rPh>
    <rPh sb="9" eb="11">
      <t>ジュキュウ</t>
    </rPh>
    <rPh sb="11" eb="13">
      <t>ジョウキョウ</t>
    </rPh>
    <phoneticPr fontId="1"/>
  </si>
  <si>
    <t xml:space="preserve">民間団体等の奨学金 </t>
    <rPh sb="0" eb="2">
      <t>ミンカン</t>
    </rPh>
    <rPh sb="2" eb="4">
      <t>ダンタイ</t>
    </rPh>
    <rPh sb="4" eb="5">
      <t>トウ</t>
    </rPh>
    <rPh sb="6" eb="9">
      <t>ショウガクキン</t>
    </rPh>
    <phoneticPr fontId="1"/>
  </si>
  <si>
    <t>過去に海外留学に関する奨学金を受給して留学したことがある場合、その奨学金の種類に該当するものを選択してください。複数ある場合は、代表的なものを一つ選択してください。無い場合は「なし」を選択してください。</t>
    <rPh sb="0" eb="2">
      <t>カコ</t>
    </rPh>
    <rPh sb="3" eb="5">
      <t>カイガイ</t>
    </rPh>
    <rPh sb="5" eb="7">
      <t>リュウガク</t>
    </rPh>
    <rPh sb="8" eb="9">
      <t>カン</t>
    </rPh>
    <rPh sb="11" eb="14">
      <t>ショウガクキン</t>
    </rPh>
    <rPh sb="15" eb="17">
      <t>ジュキュウ</t>
    </rPh>
    <rPh sb="19" eb="21">
      <t>リュウガク</t>
    </rPh>
    <rPh sb="28" eb="30">
      <t>バアイ</t>
    </rPh>
    <rPh sb="33" eb="36">
      <t>ショウガクキン</t>
    </rPh>
    <rPh sb="37" eb="39">
      <t>シュルイ</t>
    </rPh>
    <rPh sb="40" eb="42">
      <t>ガイトウ</t>
    </rPh>
    <rPh sb="47" eb="49">
      <t>センタク</t>
    </rPh>
    <rPh sb="56" eb="58">
      <t>フクスウ</t>
    </rPh>
    <rPh sb="60" eb="62">
      <t>バアイ</t>
    </rPh>
    <rPh sb="64" eb="67">
      <t>ダイヒョウテキ</t>
    </rPh>
    <rPh sb="71" eb="72">
      <t>ヒト</t>
    </rPh>
    <rPh sb="73" eb="75">
      <t>センタク</t>
    </rPh>
    <rPh sb="82" eb="83">
      <t>ナ</t>
    </rPh>
    <rPh sb="84" eb="86">
      <t>バアイ</t>
    </rPh>
    <rPh sb="92" eb="94">
      <t>センタク</t>
    </rPh>
    <phoneticPr fontId="4"/>
  </si>
  <si>
    <t>過去の海外留学奨学金名</t>
    <rPh sb="0" eb="2">
      <t>カコ</t>
    </rPh>
    <rPh sb="3" eb="5">
      <t>カイガイ</t>
    </rPh>
    <rPh sb="5" eb="7">
      <t>リュウガク</t>
    </rPh>
    <rPh sb="7" eb="10">
      <t>ショウガクキン</t>
    </rPh>
    <rPh sb="10" eb="11">
      <t>メイ</t>
    </rPh>
    <phoneticPr fontId="1"/>
  </si>
  <si>
    <t>ＸＹＺ財団留学応援プログラム</t>
    <rPh sb="3" eb="5">
      <t>ザイダン</t>
    </rPh>
    <rPh sb="5" eb="7">
      <t>リュウガク</t>
    </rPh>
    <rPh sb="7" eb="9">
      <t>オウエン</t>
    </rPh>
    <phoneticPr fontId="1"/>
  </si>
  <si>
    <t>過去に受給した海外留学に関する奨学金の名称を全て入力してください。</t>
    <rPh sb="0" eb="2">
      <t>カコ</t>
    </rPh>
    <rPh sb="3" eb="5">
      <t>ジュキュウ</t>
    </rPh>
    <rPh sb="7" eb="11">
      <t>カイガイリュウガク</t>
    </rPh>
    <rPh sb="12" eb="13">
      <t>カン</t>
    </rPh>
    <rPh sb="15" eb="18">
      <t>ショウガクキン</t>
    </rPh>
    <rPh sb="19" eb="21">
      <t>メイショウ</t>
    </rPh>
    <rPh sb="22" eb="23">
      <t>スベ</t>
    </rPh>
    <phoneticPr fontId="4"/>
  </si>
  <si>
    <t>海外経験の有無について</t>
  </si>
  <si>
    <t>海外経験の有無について回答してください。</t>
    <rPh sb="11" eb="13">
      <t>カイトウ</t>
    </rPh>
    <phoneticPr fontId="4"/>
  </si>
  <si>
    <t>渡航歴1</t>
    <rPh sb="0" eb="3">
      <t>トコウレキ</t>
    </rPh>
    <phoneticPr fontId="4"/>
  </si>
  <si>
    <t>過去の海外経験(1番目）≪形態≫</t>
    <rPh sb="0" eb="2">
      <t>カコ</t>
    </rPh>
    <rPh sb="3" eb="5">
      <t>カイガイ</t>
    </rPh>
    <rPh sb="5" eb="7">
      <t>ケイケン</t>
    </rPh>
    <rPh sb="9" eb="11">
      <t>バンメ</t>
    </rPh>
    <rPh sb="13" eb="15">
      <t>ケイタイ</t>
    </rPh>
    <phoneticPr fontId="1"/>
  </si>
  <si>
    <t>家族に帯同し居住</t>
    <rPh sb="0" eb="2">
      <t>カゾク</t>
    </rPh>
    <rPh sb="3" eb="5">
      <t>タイドウ</t>
    </rPh>
    <rPh sb="6" eb="8">
      <t>キョジュウ</t>
    </rPh>
    <phoneticPr fontId="1"/>
  </si>
  <si>
    <t>1番期間の長い海外経験について、該当するものを選択してください。</t>
    <rPh sb="1" eb="2">
      <t>バン</t>
    </rPh>
    <rPh sb="2" eb="4">
      <t>キカン</t>
    </rPh>
    <rPh sb="5" eb="6">
      <t>ナガ</t>
    </rPh>
    <rPh sb="7" eb="9">
      <t>カイガイ</t>
    </rPh>
    <rPh sb="9" eb="11">
      <t>ケイケン</t>
    </rPh>
    <rPh sb="16" eb="18">
      <t>ガイトウ</t>
    </rPh>
    <rPh sb="23" eb="25">
      <t>センタク</t>
    </rPh>
    <phoneticPr fontId="4"/>
  </si>
  <si>
    <t>過去の海外経験(1番目）≪渡航開始時年月≫</t>
    <rPh sb="0" eb="2">
      <t>カコ</t>
    </rPh>
    <rPh sb="3" eb="5">
      <t>カイガイ</t>
    </rPh>
    <rPh sb="5" eb="7">
      <t>ケイケン</t>
    </rPh>
    <rPh sb="9" eb="11">
      <t>バンメ</t>
    </rPh>
    <rPh sb="13" eb="15">
      <t>トコウ</t>
    </rPh>
    <rPh sb="15" eb="17">
      <t>カイシ</t>
    </rPh>
    <rPh sb="17" eb="18">
      <t>ジ</t>
    </rPh>
    <phoneticPr fontId="1"/>
  </si>
  <si>
    <t>1番期間の長い海外経験について、渡航開始の年月を半角数字6桁(yyyymm)で入力してください。</t>
    <rPh sb="16" eb="18">
      <t>トコウ</t>
    </rPh>
    <rPh sb="18" eb="20">
      <t>カイシ</t>
    </rPh>
    <rPh sb="21" eb="23">
      <t>ネンゲツ</t>
    </rPh>
    <phoneticPr fontId="4"/>
  </si>
  <si>
    <t>過去の海外経験(1番目）≪期間≫</t>
    <rPh sb="0" eb="2">
      <t>カコ</t>
    </rPh>
    <rPh sb="3" eb="5">
      <t>カイガイ</t>
    </rPh>
    <rPh sb="5" eb="7">
      <t>ケイケン</t>
    </rPh>
    <rPh sb="9" eb="11">
      <t>バンメ</t>
    </rPh>
    <rPh sb="13" eb="15">
      <t>キカン</t>
    </rPh>
    <phoneticPr fontId="1"/>
  </si>
  <si>
    <t>6か月以上1年未満</t>
    <rPh sb="2" eb="3">
      <t>ゲツ</t>
    </rPh>
    <rPh sb="3" eb="5">
      <t>イジョウ</t>
    </rPh>
    <rPh sb="6" eb="7">
      <t>ネン</t>
    </rPh>
    <rPh sb="7" eb="9">
      <t>ミマン</t>
    </rPh>
    <phoneticPr fontId="1"/>
  </si>
  <si>
    <t>過去の海外経験(1番目）≪渡航先（国・地域）≫</t>
    <rPh sb="0" eb="2">
      <t>カコ</t>
    </rPh>
    <rPh sb="3" eb="5">
      <t>カイガイ</t>
    </rPh>
    <rPh sb="5" eb="7">
      <t>ケイケン</t>
    </rPh>
    <rPh sb="9" eb="11">
      <t>バンメ</t>
    </rPh>
    <rPh sb="13" eb="16">
      <t>トコウサキ</t>
    </rPh>
    <rPh sb="17" eb="18">
      <t>クニ</t>
    </rPh>
    <rPh sb="19" eb="21">
      <t>チイキ</t>
    </rPh>
    <phoneticPr fontId="1"/>
  </si>
  <si>
    <t>インドネシア</t>
  </si>
  <si>
    <t>1番期間の長い海外経験について、渡航先の国・地域を入力してください。</t>
    <rPh sb="16" eb="19">
      <t>トコウサキ</t>
    </rPh>
    <rPh sb="20" eb="21">
      <t>クニ</t>
    </rPh>
    <rPh sb="22" eb="24">
      <t>チイキ</t>
    </rPh>
    <phoneticPr fontId="4"/>
  </si>
  <si>
    <t>渡航歴2</t>
    <rPh sb="0" eb="3">
      <t>トコウレキ</t>
    </rPh>
    <phoneticPr fontId="4"/>
  </si>
  <si>
    <t>過去の海外経験(2番目）≪形態≫</t>
    <rPh sb="0" eb="2">
      <t>カコ</t>
    </rPh>
    <rPh sb="3" eb="5">
      <t>カイガイ</t>
    </rPh>
    <rPh sb="5" eb="7">
      <t>ケイケン</t>
    </rPh>
    <rPh sb="13" eb="15">
      <t>ケイタイ</t>
    </rPh>
    <phoneticPr fontId="1"/>
  </si>
  <si>
    <t>留学（ESL含む）</t>
    <phoneticPr fontId="1"/>
  </si>
  <si>
    <t>2番目に期間の長い海外経験について、該当するものを選択してください。</t>
    <rPh sb="1" eb="2">
      <t>バン</t>
    </rPh>
    <rPh sb="2" eb="3">
      <t>メ</t>
    </rPh>
    <rPh sb="4" eb="6">
      <t>キカン</t>
    </rPh>
    <rPh sb="7" eb="8">
      <t>ナガ</t>
    </rPh>
    <rPh sb="9" eb="11">
      <t>カイガイ</t>
    </rPh>
    <rPh sb="11" eb="13">
      <t>ケイケン</t>
    </rPh>
    <rPh sb="18" eb="20">
      <t>ガイトウ</t>
    </rPh>
    <rPh sb="25" eb="27">
      <t>センタク</t>
    </rPh>
    <phoneticPr fontId="4"/>
  </si>
  <si>
    <t>過去の海外経験(2番目）≪渡航開始時年月≫</t>
    <rPh sb="0" eb="2">
      <t>カコ</t>
    </rPh>
    <rPh sb="3" eb="5">
      <t>カイガイ</t>
    </rPh>
    <rPh sb="5" eb="7">
      <t>ケイケン</t>
    </rPh>
    <rPh sb="13" eb="15">
      <t>トコウ</t>
    </rPh>
    <rPh sb="15" eb="17">
      <t>カイシ</t>
    </rPh>
    <rPh sb="17" eb="18">
      <t>ジ</t>
    </rPh>
    <phoneticPr fontId="1"/>
  </si>
  <si>
    <t>2番目に期間の長い海外経験について、渡航開始の年月を半角数字6桁(yyyymm)で入力してください。</t>
    <rPh sb="2" eb="3">
      <t>メ</t>
    </rPh>
    <rPh sb="18" eb="20">
      <t>トコウ</t>
    </rPh>
    <rPh sb="20" eb="22">
      <t>カイシ</t>
    </rPh>
    <rPh sb="23" eb="25">
      <t>ネンゲツ</t>
    </rPh>
    <phoneticPr fontId="4"/>
  </si>
  <si>
    <t>過去の海外経験(2番目）≪期間≫</t>
    <rPh sb="0" eb="2">
      <t>カコ</t>
    </rPh>
    <rPh sb="3" eb="5">
      <t>カイガイ</t>
    </rPh>
    <rPh sb="5" eb="7">
      <t>ケイケン</t>
    </rPh>
    <rPh sb="13" eb="15">
      <t>キカン</t>
    </rPh>
    <phoneticPr fontId="1"/>
  </si>
  <si>
    <t>3か月以上 6か月未満</t>
    <phoneticPr fontId="4"/>
  </si>
  <si>
    <t>過去の海外経験(2番目）≪渡航先（国・地域）≫</t>
    <rPh sb="0" eb="2">
      <t>カコ</t>
    </rPh>
    <rPh sb="3" eb="5">
      <t>カイガイ</t>
    </rPh>
    <rPh sb="5" eb="7">
      <t>ケイケン</t>
    </rPh>
    <rPh sb="13" eb="16">
      <t>トコウサキ</t>
    </rPh>
    <rPh sb="17" eb="18">
      <t>クニ</t>
    </rPh>
    <rPh sb="19" eb="21">
      <t>チイキ</t>
    </rPh>
    <phoneticPr fontId="1"/>
  </si>
  <si>
    <t>オーストラリア</t>
    <phoneticPr fontId="4"/>
  </si>
  <si>
    <t>2番目に期間の長い海外経験について、渡航先の国・地域を入力してください。</t>
    <rPh sb="2" eb="3">
      <t>メ</t>
    </rPh>
    <rPh sb="18" eb="21">
      <t>トコウサキ</t>
    </rPh>
    <rPh sb="22" eb="23">
      <t>クニ</t>
    </rPh>
    <rPh sb="24" eb="26">
      <t>チイキ</t>
    </rPh>
    <phoneticPr fontId="4"/>
  </si>
  <si>
    <t>渡航歴3</t>
    <rPh sb="0" eb="3">
      <t>トコウレキ</t>
    </rPh>
    <phoneticPr fontId="4"/>
  </si>
  <si>
    <t>過去の海外経験(3番目）≪形態≫</t>
    <rPh sb="0" eb="2">
      <t>カコ</t>
    </rPh>
    <rPh sb="3" eb="5">
      <t>カイガイ</t>
    </rPh>
    <rPh sb="5" eb="7">
      <t>ケイケン</t>
    </rPh>
    <rPh sb="13" eb="15">
      <t>ケイタイ</t>
    </rPh>
    <phoneticPr fontId="1"/>
  </si>
  <si>
    <t>旅行（修学旅行）　</t>
  </si>
  <si>
    <t>3番目に期間の長い海外経験について、該当するものを選択してください。</t>
    <rPh sb="1" eb="2">
      <t>バン</t>
    </rPh>
    <rPh sb="2" eb="3">
      <t>メ</t>
    </rPh>
    <rPh sb="4" eb="6">
      <t>キカン</t>
    </rPh>
    <rPh sb="7" eb="8">
      <t>ナガ</t>
    </rPh>
    <rPh sb="9" eb="11">
      <t>カイガイ</t>
    </rPh>
    <rPh sb="11" eb="13">
      <t>ケイケン</t>
    </rPh>
    <rPh sb="18" eb="20">
      <t>ガイトウ</t>
    </rPh>
    <rPh sb="25" eb="27">
      <t>センタク</t>
    </rPh>
    <phoneticPr fontId="4"/>
  </si>
  <si>
    <t>過去の海外経験(3番目）≪渡航開始時年月≫</t>
    <rPh sb="0" eb="2">
      <t>カコ</t>
    </rPh>
    <rPh sb="3" eb="5">
      <t>カイガイ</t>
    </rPh>
    <rPh sb="5" eb="7">
      <t>ケイケン</t>
    </rPh>
    <rPh sb="13" eb="15">
      <t>トコウ</t>
    </rPh>
    <rPh sb="15" eb="17">
      <t>カイシ</t>
    </rPh>
    <rPh sb="17" eb="18">
      <t>ジ</t>
    </rPh>
    <phoneticPr fontId="1"/>
  </si>
  <si>
    <t>3番目に期間の長い海外経験について、渡航開始の年月を半角数字6桁(yyyymm)で入力してください。</t>
    <rPh sb="2" eb="3">
      <t>メ</t>
    </rPh>
    <rPh sb="18" eb="20">
      <t>トコウ</t>
    </rPh>
    <rPh sb="20" eb="22">
      <t>カイシ</t>
    </rPh>
    <rPh sb="23" eb="25">
      <t>ネンゲツ</t>
    </rPh>
    <phoneticPr fontId="4"/>
  </si>
  <si>
    <t>過去の海外経験(3番目）≪期間≫</t>
    <rPh sb="0" eb="2">
      <t>カコ</t>
    </rPh>
    <rPh sb="3" eb="5">
      <t>カイガイ</t>
    </rPh>
    <rPh sb="5" eb="7">
      <t>ケイケン</t>
    </rPh>
    <rPh sb="13" eb="15">
      <t>キカン</t>
    </rPh>
    <phoneticPr fontId="1"/>
  </si>
  <si>
    <t>1か月未満</t>
    <phoneticPr fontId="4"/>
  </si>
  <si>
    <t>過去の海外経験(3番目）≪渡航先（国・地域）≫</t>
    <rPh sb="0" eb="2">
      <t>カコ</t>
    </rPh>
    <rPh sb="3" eb="5">
      <t>カイガイ</t>
    </rPh>
    <rPh sb="5" eb="7">
      <t>ケイケン</t>
    </rPh>
    <rPh sb="13" eb="16">
      <t>トコウサキ</t>
    </rPh>
    <rPh sb="17" eb="18">
      <t>クニ</t>
    </rPh>
    <rPh sb="19" eb="21">
      <t>チイキ</t>
    </rPh>
    <phoneticPr fontId="1"/>
  </si>
  <si>
    <t>タイ</t>
    <phoneticPr fontId="4"/>
  </si>
  <si>
    <t>3番目に期間の長い海外経験について、渡航先の国・地域を入力してください。</t>
    <rPh sb="2" eb="3">
      <t>メ</t>
    </rPh>
    <rPh sb="18" eb="21">
      <t>トコウサキ</t>
    </rPh>
    <rPh sb="22" eb="23">
      <t>クニ</t>
    </rPh>
    <rPh sb="24" eb="26">
      <t>チイキ</t>
    </rPh>
    <phoneticPr fontId="4"/>
  </si>
  <si>
    <t>願書様式2</t>
    <phoneticPr fontId="4"/>
  </si>
  <si>
    <t>　◆留学先大学情報</t>
    <rPh sb="2" eb="4">
      <t>リュウガク</t>
    </rPh>
    <rPh sb="4" eb="5">
      <t>サキ</t>
    </rPh>
    <rPh sb="5" eb="7">
      <t>ダイガク</t>
    </rPh>
    <rPh sb="7" eb="9">
      <t>ジョウホウ</t>
    </rPh>
    <phoneticPr fontId="4"/>
  </si>
  <si>
    <t>留学先大学1</t>
    <rPh sb="0" eb="3">
      <t>リュウガクサキ</t>
    </rPh>
    <rPh sb="3" eb="5">
      <t>ダイガク</t>
    </rPh>
    <phoneticPr fontId="4"/>
  </si>
  <si>
    <t>大学名（学士課程）名称</t>
    <rPh sb="0" eb="2">
      <t>ダイガク</t>
    </rPh>
    <rPh sb="2" eb="3">
      <t>メイ</t>
    </rPh>
    <rPh sb="4" eb="6">
      <t>ガクシ</t>
    </rPh>
    <rPh sb="6" eb="8">
      <t>カテイ</t>
    </rPh>
    <rPh sb="9" eb="11">
      <t>メイショウ</t>
    </rPh>
    <phoneticPr fontId="1"/>
  </si>
  <si>
    <t>1, University XXX　2, University of YYY</t>
    <phoneticPr fontId="4"/>
  </si>
  <si>
    <t>英文で入力してください。アクセント記号等は使用しないでください。非英語圏の大学などで複数の英語表記がある場合で、大学が英語名称を定めていない場合は、アルファベットの現地語表記のまま記載してください。
外国の大学間の国際共同プログラムの場合、在籍予定の大学名を全部書いてください。
ここに入力した大学名は、採用後に提出を求める諸種の書類にも入力することになります。今回入力した大学名は必ずメモしておき、今後提出する書類と大学名の表記が正確に一致するようにしてください（表記が異なる場合、同一の大学かどうか確認の問い合わせをする場合があります）。</t>
    <rPh sb="0" eb="2">
      <t>エイブン</t>
    </rPh>
    <rPh sb="17" eb="19">
      <t>キゴウ</t>
    </rPh>
    <rPh sb="19" eb="20">
      <t>トウ</t>
    </rPh>
    <rPh sb="21" eb="23">
      <t>シヨウ</t>
    </rPh>
    <rPh sb="32" eb="33">
      <t>ヒ</t>
    </rPh>
    <rPh sb="33" eb="35">
      <t>エイゴ</t>
    </rPh>
    <rPh sb="35" eb="36">
      <t>ケン</t>
    </rPh>
    <rPh sb="37" eb="39">
      <t>ダイガク</t>
    </rPh>
    <rPh sb="42" eb="44">
      <t>フクスウ</t>
    </rPh>
    <rPh sb="45" eb="47">
      <t>エイゴ</t>
    </rPh>
    <rPh sb="47" eb="49">
      <t>ヒョウキ</t>
    </rPh>
    <rPh sb="52" eb="54">
      <t>バアイ</t>
    </rPh>
    <rPh sb="56" eb="58">
      <t>ダイガク</t>
    </rPh>
    <rPh sb="59" eb="61">
      <t>エイゴ</t>
    </rPh>
    <rPh sb="61" eb="63">
      <t>メイショウ</t>
    </rPh>
    <rPh sb="64" eb="65">
      <t>サダ</t>
    </rPh>
    <rPh sb="70" eb="72">
      <t>バアイ</t>
    </rPh>
    <rPh sb="82" eb="85">
      <t>ゲンチゴ</t>
    </rPh>
    <rPh sb="85" eb="87">
      <t>ヒョウキ</t>
    </rPh>
    <rPh sb="90" eb="92">
      <t>キサイ</t>
    </rPh>
    <rPh sb="100" eb="102">
      <t>ガイコク</t>
    </rPh>
    <rPh sb="103" eb="105">
      <t>ダイガク</t>
    </rPh>
    <rPh sb="105" eb="106">
      <t>カン</t>
    </rPh>
    <rPh sb="107" eb="109">
      <t>コクサイ</t>
    </rPh>
    <rPh sb="109" eb="111">
      <t>キョウドウ</t>
    </rPh>
    <rPh sb="117" eb="119">
      <t>バアイ</t>
    </rPh>
    <rPh sb="120" eb="122">
      <t>ザイセキ</t>
    </rPh>
    <rPh sb="122" eb="124">
      <t>ヨテイ</t>
    </rPh>
    <rPh sb="125" eb="127">
      <t>ダイガク</t>
    </rPh>
    <rPh sb="127" eb="128">
      <t>メイ</t>
    </rPh>
    <rPh sb="129" eb="131">
      <t>ゼンブ</t>
    </rPh>
    <rPh sb="131" eb="132">
      <t>カ</t>
    </rPh>
    <rPh sb="147" eb="150">
      <t>ダイガクメイ</t>
    </rPh>
    <rPh sb="152" eb="155">
      <t>サイヨウゴ</t>
    </rPh>
    <rPh sb="156" eb="158">
      <t>テイシュツ</t>
    </rPh>
    <rPh sb="159" eb="160">
      <t>モト</t>
    </rPh>
    <rPh sb="162" eb="164">
      <t>ショシュ</t>
    </rPh>
    <rPh sb="165" eb="167">
      <t>ショルイ</t>
    </rPh>
    <rPh sb="181" eb="183">
      <t>コンカイ</t>
    </rPh>
    <rPh sb="187" eb="190">
      <t>ダイガクメイ</t>
    </rPh>
    <rPh sb="191" eb="192">
      <t>カナラ</t>
    </rPh>
    <rPh sb="200" eb="202">
      <t>コンゴ</t>
    </rPh>
    <rPh sb="202" eb="204">
      <t>テイシュツ</t>
    </rPh>
    <rPh sb="206" eb="208">
      <t>ショルイ</t>
    </rPh>
    <rPh sb="209" eb="212">
      <t>ダイガクメイ</t>
    </rPh>
    <rPh sb="213" eb="215">
      <t>ヒョウキ</t>
    </rPh>
    <rPh sb="216" eb="218">
      <t>セイカク</t>
    </rPh>
    <rPh sb="219" eb="221">
      <t>イッチ</t>
    </rPh>
    <rPh sb="233" eb="235">
      <t>ヒョウキ</t>
    </rPh>
    <rPh sb="236" eb="237">
      <t>コト</t>
    </rPh>
    <rPh sb="239" eb="241">
      <t>バアイ</t>
    </rPh>
    <rPh sb="242" eb="244">
      <t>ドウイツ</t>
    </rPh>
    <rPh sb="245" eb="247">
      <t>ダイガク</t>
    </rPh>
    <rPh sb="251" eb="253">
      <t>カクニン</t>
    </rPh>
    <rPh sb="254" eb="255">
      <t>ト</t>
    </rPh>
    <rPh sb="256" eb="257">
      <t>ア</t>
    </rPh>
    <rPh sb="262" eb="264">
      <t>バアイ</t>
    </rPh>
    <phoneticPr fontId="1"/>
  </si>
  <si>
    <t>国際共同学位プログラムか</t>
    <rPh sb="0" eb="2">
      <t>コクサイ</t>
    </rPh>
    <rPh sb="2" eb="4">
      <t>キョウドウ</t>
    </rPh>
    <rPh sb="4" eb="6">
      <t>ガクイ</t>
    </rPh>
    <phoneticPr fontId="4"/>
  </si>
  <si>
    <t>ダブルディグリー・ジョイントディグリー・デュアルディグリープログラムである</t>
  </si>
  <si>
    <t>複数の大学に在学して、複数の学位を取得する場合は「ダブルディグリー・ジョイントディグリー・デュアルディグリーである」を選択してください。該当しない場合は「該当しない」を選択してください。</t>
    <rPh sb="0" eb="2">
      <t>フクスウ</t>
    </rPh>
    <rPh sb="3" eb="5">
      <t>ダイガク</t>
    </rPh>
    <rPh sb="6" eb="8">
      <t>ザイガク</t>
    </rPh>
    <rPh sb="11" eb="13">
      <t>フクスウ</t>
    </rPh>
    <rPh sb="14" eb="16">
      <t>ガクイ</t>
    </rPh>
    <rPh sb="17" eb="19">
      <t>シュトク</t>
    </rPh>
    <rPh sb="21" eb="23">
      <t>バアイ</t>
    </rPh>
    <rPh sb="59" eb="61">
      <t>センタク</t>
    </rPh>
    <rPh sb="68" eb="70">
      <t>ガイトウ</t>
    </rPh>
    <rPh sb="73" eb="75">
      <t>バアイ</t>
    </rPh>
    <rPh sb="77" eb="79">
      <t>ガイトウ</t>
    </rPh>
    <rPh sb="84" eb="86">
      <t>センタク</t>
    </rPh>
    <phoneticPr fontId="1"/>
  </si>
  <si>
    <t>国・地域コード</t>
    <rPh sb="0" eb="1">
      <t>クニ</t>
    </rPh>
    <rPh sb="2" eb="4">
      <t>チイキ</t>
    </rPh>
    <phoneticPr fontId="1"/>
  </si>
  <si>
    <t>「国・地域コード」のシートを参照し、留学先大学の所在地に該当するコードを入力してください。複数のキャンパスで授業を受けるとき、最初に渡航する国・地域のコードを入力してください。</t>
    <rPh sb="18" eb="20">
      <t>リュウガク</t>
    </rPh>
    <rPh sb="20" eb="21">
      <t>サキ</t>
    </rPh>
    <rPh sb="21" eb="23">
      <t>ダイガク</t>
    </rPh>
    <rPh sb="24" eb="27">
      <t>ショザイチ</t>
    </rPh>
    <rPh sb="28" eb="30">
      <t>ガイトウ</t>
    </rPh>
    <rPh sb="36" eb="38">
      <t>ニュウリョク</t>
    </rPh>
    <rPh sb="45" eb="47">
      <t>フクスウ</t>
    </rPh>
    <rPh sb="54" eb="56">
      <t>ジュギョウ</t>
    </rPh>
    <rPh sb="57" eb="58">
      <t>ウ</t>
    </rPh>
    <rPh sb="63" eb="65">
      <t>サイショ</t>
    </rPh>
    <rPh sb="66" eb="68">
      <t>トコウ</t>
    </rPh>
    <rPh sb="70" eb="71">
      <t>クニ</t>
    </rPh>
    <rPh sb="72" eb="74">
      <t>チイキ</t>
    </rPh>
    <rPh sb="79" eb="81">
      <t>ニュウリョク</t>
    </rPh>
    <phoneticPr fontId="1"/>
  </si>
  <si>
    <t>-</t>
    <phoneticPr fontId="4"/>
  </si>
  <si>
    <t>所在国・地域</t>
    <rPh sb="0" eb="2">
      <t>ショザイ</t>
    </rPh>
    <rPh sb="2" eb="3">
      <t>コク</t>
    </rPh>
    <rPh sb="4" eb="6">
      <t>チイキ</t>
    </rPh>
    <phoneticPr fontId="1"/>
  </si>
  <si>
    <t>英国</t>
    <rPh sb="0" eb="2">
      <t>エイコク</t>
    </rPh>
    <phoneticPr fontId="4"/>
  </si>
  <si>
    <t>国・地域コードに対応する国・地域名が自動入力されます。</t>
    <rPh sb="0" eb="1">
      <t>クニ</t>
    </rPh>
    <rPh sb="1" eb="2">
      <t>ニュウコク</t>
    </rPh>
    <rPh sb="2" eb="4">
      <t>チイキ</t>
    </rPh>
    <rPh sb="8" eb="10">
      <t>タイオウ</t>
    </rPh>
    <rPh sb="12" eb="13">
      <t>クニ</t>
    </rPh>
    <rPh sb="14" eb="16">
      <t>チイキ</t>
    </rPh>
    <rPh sb="16" eb="17">
      <t>メイ</t>
    </rPh>
    <rPh sb="18" eb="22">
      <t>ジドウニュウリョク</t>
    </rPh>
    <phoneticPr fontId="1"/>
  </si>
  <si>
    <t>取得予定学位名</t>
    <rPh sb="0" eb="2">
      <t>シュトク</t>
    </rPh>
    <rPh sb="2" eb="4">
      <t>ヨテイ</t>
    </rPh>
    <rPh sb="4" eb="6">
      <t>ガクイ</t>
    </rPh>
    <rPh sb="6" eb="7">
      <t>メイ</t>
    </rPh>
    <phoneticPr fontId="1"/>
  </si>
  <si>
    <t>1. Bachelor of Arts, 2. Bachelor of Science in Chemistry</t>
    <phoneticPr fontId="4"/>
  </si>
  <si>
    <t>英文で入力してください。複数の学位が授与される場合、入力例のように全て書いてください。</t>
    <rPh sb="0" eb="2">
      <t>エイブン</t>
    </rPh>
    <rPh sb="3" eb="5">
      <t>ニュウリョク</t>
    </rPh>
    <rPh sb="12" eb="14">
      <t>フクスウ</t>
    </rPh>
    <rPh sb="15" eb="17">
      <t>ガクイ</t>
    </rPh>
    <rPh sb="18" eb="20">
      <t>ジュヨ</t>
    </rPh>
    <rPh sb="23" eb="25">
      <t>バアイ</t>
    </rPh>
    <rPh sb="26" eb="28">
      <t>ニュウリョク</t>
    </rPh>
    <rPh sb="28" eb="29">
      <t>レイ</t>
    </rPh>
    <rPh sb="33" eb="34">
      <t>スベ</t>
    </rPh>
    <rPh sb="35" eb="36">
      <t>カ</t>
    </rPh>
    <phoneticPr fontId="1"/>
  </si>
  <si>
    <t>学士号取得期間</t>
    <rPh sb="0" eb="2">
      <t>ガクシ</t>
    </rPh>
    <rPh sb="2" eb="3">
      <t>ゴウ</t>
    </rPh>
    <rPh sb="3" eb="5">
      <t>シュトク</t>
    </rPh>
    <rPh sb="5" eb="7">
      <t>キカン</t>
    </rPh>
    <phoneticPr fontId="1"/>
  </si>
  <si>
    <t>３年１か月～４年</t>
    <rPh sb="1" eb="2">
      <t>ネン</t>
    </rPh>
    <rPh sb="4" eb="5">
      <t>ゲツ</t>
    </rPh>
    <rPh sb="7" eb="8">
      <t>ネン</t>
    </rPh>
    <phoneticPr fontId="14"/>
  </si>
  <si>
    <t>３年１か月～４年</t>
  </si>
  <si>
    <t>当該課程における学位取得期間（学位取得のために定められた修業期間）を選択してください。</t>
    <rPh sb="0" eb="2">
      <t>トウガイ</t>
    </rPh>
    <rPh sb="2" eb="4">
      <t>カテイ</t>
    </rPh>
    <rPh sb="8" eb="10">
      <t>ガクイ</t>
    </rPh>
    <rPh sb="10" eb="12">
      <t>シュトク</t>
    </rPh>
    <rPh sb="12" eb="14">
      <t>キカン</t>
    </rPh>
    <rPh sb="15" eb="17">
      <t>ガクイ</t>
    </rPh>
    <rPh sb="17" eb="19">
      <t>シュトク</t>
    </rPh>
    <rPh sb="23" eb="24">
      <t>サダ</t>
    </rPh>
    <rPh sb="28" eb="30">
      <t>シュウギョウ</t>
    </rPh>
    <rPh sb="30" eb="32">
      <t>キカン</t>
    </rPh>
    <rPh sb="34" eb="36">
      <t>センタク</t>
    </rPh>
    <phoneticPr fontId="1"/>
  </si>
  <si>
    <t>正規の学士課程の開始年月</t>
    <rPh sb="0" eb="2">
      <t>セイキ</t>
    </rPh>
    <rPh sb="3" eb="5">
      <t>ガクシ</t>
    </rPh>
    <rPh sb="5" eb="7">
      <t>カテイ</t>
    </rPh>
    <rPh sb="8" eb="10">
      <t>カイシ</t>
    </rPh>
    <rPh sb="10" eb="11">
      <t>ネン</t>
    </rPh>
    <rPh sb="11" eb="12">
      <t>ツキ</t>
    </rPh>
    <phoneticPr fontId="1"/>
  </si>
  <si>
    <t>2022年08月</t>
  </si>
  <si>
    <t>2022年04月</t>
  </si>
  <si>
    <t>西暦で正規の課程の開始年月を選択してください。
正規の授業開始前に実施される語学研修やオリエンテーションは期間に含めないでください。</t>
    <rPh sb="3" eb="5">
      <t>セイキ</t>
    </rPh>
    <rPh sb="6" eb="8">
      <t>カテイ</t>
    </rPh>
    <rPh sb="14" eb="16">
      <t>センタク</t>
    </rPh>
    <rPh sb="24" eb="26">
      <t>セイキ</t>
    </rPh>
    <rPh sb="27" eb="29">
      <t>ジュギョウ</t>
    </rPh>
    <rPh sb="29" eb="31">
      <t>カイシ</t>
    </rPh>
    <rPh sb="31" eb="32">
      <t>マエ</t>
    </rPh>
    <rPh sb="33" eb="35">
      <t>ジッシ</t>
    </rPh>
    <rPh sb="38" eb="40">
      <t>ゴガク</t>
    </rPh>
    <rPh sb="40" eb="42">
      <t>ケンシュウ</t>
    </rPh>
    <rPh sb="53" eb="55">
      <t>キカン</t>
    </rPh>
    <rPh sb="56" eb="57">
      <t>フク</t>
    </rPh>
    <phoneticPr fontId="1"/>
  </si>
  <si>
    <t>文理種別</t>
    <rPh sb="0" eb="2">
      <t>ブンリ</t>
    </rPh>
    <rPh sb="2" eb="4">
      <t>シュベツ</t>
    </rPh>
    <phoneticPr fontId="1"/>
  </si>
  <si>
    <t>文系、理系混合</t>
    <rPh sb="0" eb="2">
      <t>ブンケイ</t>
    </rPh>
    <rPh sb="3" eb="5">
      <t>リケイ</t>
    </rPh>
    <rPh sb="5" eb="7">
      <t>コンゴウ</t>
    </rPh>
    <phoneticPr fontId="3"/>
  </si>
  <si>
    <t>文系、理系混合</t>
  </si>
  <si>
    <t>専攻について該当するものを選択してください。</t>
    <rPh sb="0" eb="2">
      <t>センコウ</t>
    </rPh>
    <rPh sb="6" eb="8">
      <t>ガイトウ</t>
    </rPh>
    <rPh sb="13" eb="15">
      <t>センタク</t>
    </rPh>
    <phoneticPr fontId="4"/>
  </si>
  <si>
    <t>専門分野コード</t>
    <rPh sb="0" eb="2">
      <t>センモン</t>
    </rPh>
    <rPh sb="2" eb="4">
      <t>ブンヤ</t>
    </rPh>
    <phoneticPr fontId="1"/>
  </si>
  <si>
    <t>「分野コード」のシートに記載された専攻から、学びたい専攻を一つ選んで、半角数字で「コード」を入力してください。いくつかの分野を横断する場合、一番近いものを選択してください。決まっていない場合、現時点で一番関心のある分野を選択してください。</t>
    <rPh sb="1" eb="3">
      <t>ブンヤ</t>
    </rPh>
    <rPh sb="12" eb="14">
      <t>キサイ</t>
    </rPh>
    <rPh sb="17" eb="19">
      <t>センコウ</t>
    </rPh>
    <rPh sb="22" eb="23">
      <t>マナ</t>
    </rPh>
    <rPh sb="26" eb="28">
      <t>センコウ</t>
    </rPh>
    <rPh sb="29" eb="30">
      <t>ヒト</t>
    </rPh>
    <rPh sb="31" eb="32">
      <t>エラ</t>
    </rPh>
    <rPh sb="46" eb="48">
      <t>ニュウリョク</t>
    </rPh>
    <rPh sb="60" eb="62">
      <t>ブンヤ</t>
    </rPh>
    <rPh sb="63" eb="65">
      <t>オウダン</t>
    </rPh>
    <rPh sb="67" eb="69">
      <t>バアイ</t>
    </rPh>
    <rPh sb="70" eb="72">
      <t>イチバン</t>
    </rPh>
    <rPh sb="72" eb="73">
      <t>チカ</t>
    </rPh>
    <rPh sb="77" eb="79">
      <t>センタク</t>
    </rPh>
    <rPh sb="86" eb="87">
      <t>キ</t>
    </rPh>
    <rPh sb="93" eb="95">
      <t>バアイ</t>
    </rPh>
    <rPh sb="96" eb="99">
      <t>ゲンジテン</t>
    </rPh>
    <rPh sb="100" eb="102">
      <t>イチバン</t>
    </rPh>
    <rPh sb="102" eb="104">
      <t>カンシン</t>
    </rPh>
    <rPh sb="107" eb="109">
      <t>ブンヤ</t>
    </rPh>
    <rPh sb="110" eb="112">
      <t>センタク</t>
    </rPh>
    <phoneticPr fontId="1"/>
  </si>
  <si>
    <t>専門分野</t>
    <rPh sb="0" eb="2">
      <t>センモン</t>
    </rPh>
    <rPh sb="2" eb="4">
      <t>ブンヤ</t>
    </rPh>
    <phoneticPr fontId="1"/>
  </si>
  <si>
    <t>商学(貿易・会計・流通・ﾋﾞｼﾞﾈｽ系を含む)</t>
    <phoneticPr fontId="4"/>
  </si>
  <si>
    <t>専門コードに対応した専門分野名が自動で入力されます。</t>
    <rPh sb="0" eb="2">
      <t>センモン</t>
    </rPh>
    <rPh sb="6" eb="8">
      <t>タイオウ</t>
    </rPh>
    <rPh sb="10" eb="12">
      <t>センモン</t>
    </rPh>
    <rPh sb="12" eb="14">
      <t>ブンヤ</t>
    </rPh>
    <rPh sb="14" eb="15">
      <t>メイ</t>
    </rPh>
    <rPh sb="16" eb="18">
      <t>ジドウ</t>
    </rPh>
    <rPh sb="19" eb="21">
      <t>ニュウリョク</t>
    </rPh>
    <phoneticPr fontId="1"/>
  </si>
  <si>
    <t>留学先大学への入学における語学要件の指定の有無</t>
    <rPh sb="0" eb="2">
      <t>リュウガク</t>
    </rPh>
    <rPh sb="2" eb="3">
      <t>サキ</t>
    </rPh>
    <rPh sb="3" eb="5">
      <t>ダイガク</t>
    </rPh>
    <rPh sb="7" eb="9">
      <t>ニュウガク</t>
    </rPh>
    <rPh sb="13" eb="15">
      <t>ゴガク</t>
    </rPh>
    <rPh sb="15" eb="17">
      <t>ヨウケン</t>
    </rPh>
    <rPh sb="18" eb="20">
      <t>シテイ</t>
    </rPh>
    <rPh sb="21" eb="23">
      <t>ウム</t>
    </rPh>
    <phoneticPr fontId="1"/>
  </si>
  <si>
    <t>入学における語学要件の指定なし</t>
    <rPh sb="0" eb="2">
      <t>ニュウガク</t>
    </rPh>
    <rPh sb="6" eb="8">
      <t>ゴガク</t>
    </rPh>
    <rPh sb="8" eb="10">
      <t>ヨウケン</t>
    </rPh>
    <rPh sb="11" eb="13">
      <t>シテイ</t>
    </rPh>
    <phoneticPr fontId="3"/>
  </si>
  <si>
    <t>入学における語学要件の指定あり</t>
  </si>
  <si>
    <t>留学先大学への入学に語学要件がある場合は、「入学における語学要件の指定あり」を選択してください。例えば、高校の教授言語が英語であることによってTOEFLのスコア提出が不要といった条件があり、そのことに該当する場合も「入学における語学要件の指定あり」を選択してください。</t>
    <rPh sb="0" eb="3">
      <t>リュウガクサキ</t>
    </rPh>
    <rPh sb="3" eb="5">
      <t>ダイガク</t>
    </rPh>
    <rPh sb="7" eb="9">
      <t>ニュウガク</t>
    </rPh>
    <rPh sb="10" eb="14">
      <t>ゴガクヨウケン</t>
    </rPh>
    <rPh sb="17" eb="19">
      <t>バアイ</t>
    </rPh>
    <rPh sb="22" eb="24">
      <t>ニュウガク</t>
    </rPh>
    <rPh sb="28" eb="32">
      <t>ゴガクヨウケン</t>
    </rPh>
    <rPh sb="33" eb="35">
      <t>シテイ</t>
    </rPh>
    <rPh sb="39" eb="41">
      <t>センタク</t>
    </rPh>
    <rPh sb="48" eb="49">
      <t>タト</t>
    </rPh>
    <rPh sb="52" eb="54">
      <t>コウコウ</t>
    </rPh>
    <rPh sb="55" eb="57">
      <t>キョウジュ</t>
    </rPh>
    <rPh sb="57" eb="59">
      <t>ゲンゴ</t>
    </rPh>
    <rPh sb="60" eb="62">
      <t>エイゴ</t>
    </rPh>
    <rPh sb="80" eb="82">
      <t>テイシュツ</t>
    </rPh>
    <rPh sb="83" eb="85">
      <t>フヨウ</t>
    </rPh>
    <rPh sb="89" eb="91">
      <t>ジョウケン</t>
    </rPh>
    <rPh sb="100" eb="102">
      <t>ガイトウ</t>
    </rPh>
    <rPh sb="104" eb="106">
      <t>バアイ</t>
    </rPh>
    <phoneticPr fontId="4"/>
  </si>
  <si>
    <t>語学能力試験名とレベル（点数）</t>
    <rPh sb="6" eb="7">
      <t>メイ</t>
    </rPh>
    <rPh sb="12" eb="14">
      <t>テンスウ</t>
    </rPh>
    <phoneticPr fontId="1"/>
  </si>
  <si>
    <t>IELTS 7.0</t>
    <phoneticPr fontId="4"/>
  </si>
  <si>
    <t>留学先大学への入学に語学要件がある場合は、その内容を記載してください。</t>
    <rPh sb="0" eb="3">
      <t>リュウガクサキ</t>
    </rPh>
    <rPh sb="3" eb="5">
      <t>ダイガク</t>
    </rPh>
    <rPh sb="7" eb="9">
      <t>ニュウガク</t>
    </rPh>
    <rPh sb="10" eb="14">
      <t>ゴガクヨウケン</t>
    </rPh>
    <rPh sb="17" eb="19">
      <t>バアイ</t>
    </rPh>
    <rPh sb="23" eb="25">
      <t>ナイヨウ</t>
    </rPh>
    <rPh sb="26" eb="28">
      <t>キサイ</t>
    </rPh>
    <phoneticPr fontId="4"/>
  </si>
  <si>
    <t>留学先大学及び在籍コースの概要、選択理由</t>
    <rPh sb="0" eb="2">
      <t>リュウガク</t>
    </rPh>
    <rPh sb="2" eb="3">
      <t>サキ</t>
    </rPh>
    <rPh sb="3" eb="5">
      <t>ダイガク</t>
    </rPh>
    <rPh sb="5" eb="6">
      <t>オヨ</t>
    </rPh>
    <rPh sb="7" eb="9">
      <t>ザイセキ</t>
    </rPh>
    <rPh sb="13" eb="15">
      <t>ガイヨウ</t>
    </rPh>
    <rPh sb="16" eb="18">
      <t>センタク</t>
    </rPh>
    <rPh sb="18" eb="20">
      <t>リユウ</t>
    </rPh>
    <phoneticPr fontId="1"/>
  </si>
  <si>
    <t>留学先大学と在籍するコースについて、①選んだ理由、②留学先大学の概要、③取得できる学位や学位取得プログラムの内容に触れながら800字以内で説明してください。</t>
    <rPh sb="0" eb="2">
      <t>リュウガク</t>
    </rPh>
    <rPh sb="2" eb="3">
      <t>サキ</t>
    </rPh>
    <rPh sb="3" eb="5">
      <t>ダイガク</t>
    </rPh>
    <rPh sb="6" eb="8">
      <t>ザイセキ</t>
    </rPh>
    <rPh sb="19" eb="20">
      <t>エラ</t>
    </rPh>
    <rPh sb="22" eb="24">
      <t>リユウ</t>
    </rPh>
    <rPh sb="26" eb="28">
      <t>リュウガク</t>
    </rPh>
    <rPh sb="28" eb="29">
      <t>サキ</t>
    </rPh>
    <rPh sb="29" eb="31">
      <t>ダイガク</t>
    </rPh>
    <rPh sb="32" eb="34">
      <t>ガイヨウ</t>
    </rPh>
    <rPh sb="36" eb="38">
      <t>シュトク</t>
    </rPh>
    <rPh sb="41" eb="43">
      <t>ガクイ</t>
    </rPh>
    <rPh sb="44" eb="46">
      <t>ガクイ</t>
    </rPh>
    <rPh sb="46" eb="48">
      <t>シュトク</t>
    </rPh>
    <rPh sb="54" eb="56">
      <t>ナイヨウ</t>
    </rPh>
    <rPh sb="57" eb="58">
      <t>フ</t>
    </rPh>
    <rPh sb="65" eb="66">
      <t>ジ</t>
    </rPh>
    <rPh sb="66" eb="68">
      <t>イナイ</t>
    </rPh>
    <rPh sb="69" eb="71">
      <t>セツメイ</t>
    </rPh>
    <phoneticPr fontId="1"/>
  </si>
  <si>
    <t>留学先大学ホームページURL</t>
    <rPh sb="0" eb="2">
      <t>リュウガク</t>
    </rPh>
    <rPh sb="2" eb="3">
      <t>サキ</t>
    </rPh>
    <rPh sb="3" eb="5">
      <t>ダイガク</t>
    </rPh>
    <phoneticPr fontId="1"/>
  </si>
  <si>
    <t>1. http://www.xxx-u.edu、2. http://www.yyy-u.edu</t>
    <phoneticPr fontId="4"/>
  </si>
  <si>
    <t>外国の大学との国際共同学位プログラムに該当する場合、全ての大学のURLを入力例の様に入力してください。</t>
    <rPh sb="26" eb="27">
      <t>スベ</t>
    </rPh>
    <rPh sb="29" eb="31">
      <t>ダイガク</t>
    </rPh>
    <rPh sb="40" eb="41">
      <t>ヨウ</t>
    </rPh>
    <rPh sb="42" eb="44">
      <t>ニュウリョク</t>
    </rPh>
    <phoneticPr fontId="1"/>
  </si>
  <si>
    <t>入学準備コース1</t>
    <rPh sb="0" eb="2">
      <t>ニュウガク</t>
    </rPh>
    <rPh sb="2" eb="4">
      <t>ジュンビ</t>
    </rPh>
    <phoneticPr fontId="4"/>
  </si>
  <si>
    <t>大学入学準備コースの必要性</t>
    <rPh sb="0" eb="2">
      <t>ダイガク</t>
    </rPh>
    <rPh sb="2" eb="4">
      <t>ニュウガク</t>
    </rPh>
    <rPh sb="4" eb="6">
      <t>ジュンビ</t>
    </rPh>
    <rPh sb="10" eb="13">
      <t>ヒツヨウセイ</t>
    </rPh>
    <phoneticPr fontId="1"/>
  </si>
  <si>
    <t>必須</t>
    <rPh sb="0" eb="2">
      <t>ヒッス</t>
    </rPh>
    <phoneticPr fontId="3"/>
  </si>
  <si>
    <t>必須</t>
  </si>
  <si>
    <t>機関名（大学入学準備コース）</t>
    <rPh sb="0" eb="2">
      <t>キカン</t>
    </rPh>
    <rPh sb="2" eb="3">
      <t>メイ</t>
    </rPh>
    <rPh sb="3" eb="4">
      <t>ダイミョウ</t>
    </rPh>
    <rPh sb="4" eb="6">
      <t>ダイガク</t>
    </rPh>
    <rPh sb="6" eb="8">
      <t>ニュウガク</t>
    </rPh>
    <rPh sb="8" eb="10">
      <t>ジュンビ</t>
    </rPh>
    <phoneticPr fontId="1"/>
  </si>
  <si>
    <t>ZZZ College</t>
    <phoneticPr fontId="4"/>
  </si>
  <si>
    <t>英文で入力してください。アクセント記号等は使用しないでください。</t>
    <rPh sb="0" eb="2">
      <t>エイブン</t>
    </rPh>
    <rPh sb="17" eb="19">
      <t>キゴウ</t>
    </rPh>
    <rPh sb="19" eb="20">
      <t>トウ</t>
    </rPh>
    <rPh sb="21" eb="23">
      <t>シヨウ</t>
    </rPh>
    <phoneticPr fontId="1"/>
  </si>
  <si>
    <t>コース名（大学入学準備コース）</t>
    <rPh sb="3" eb="4">
      <t>メイ</t>
    </rPh>
    <rPh sb="4" eb="5">
      <t>ダイミョウ</t>
    </rPh>
    <rPh sb="5" eb="7">
      <t>ダイガク</t>
    </rPh>
    <rPh sb="7" eb="9">
      <t>ニュウガク</t>
    </rPh>
    <rPh sb="9" eb="11">
      <t>ジュンビ</t>
    </rPh>
    <phoneticPr fontId="1"/>
  </si>
  <si>
    <t>Foundation studies</t>
    <phoneticPr fontId="4"/>
  </si>
  <si>
    <t>所在国の国・地域コード</t>
    <rPh sb="0" eb="2">
      <t>ショザイ</t>
    </rPh>
    <rPh sb="2" eb="3">
      <t>コク</t>
    </rPh>
    <rPh sb="4" eb="5">
      <t>クニ</t>
    </rPh>
    <rPh sb="6" eb="8">
      <t>チイキ</t>
    </rPh>
    <phoneticPr fontId="1"/>
  </si>
  <si>
    <t>「国・地域コード」のシートを参照し、学校の所在地に該当するコードを入力してください。</t>
    <rPh sb="18" eb="20">
      <t>ガッコウ</t>
    </rPh>
    <rPh sb="21" eb="24">
      <t>ショザイチ</t>
    </rPh>
    <rPh sb="25" eb="27">
      <t>ガイトウ</t>
    </rPh>
    <rPh sb="33" eb="35">
      <t>ニュウリョク</t>
    </rPh>
    <phoneticPr fontId="1"/>
  </si>
  <si>
    <t>英国</t>
    <rPh sb="0" eb="2">
      <t>エイコク</t>
    </rPh>
    <phoneticPr fontId="1"/>
  </si>
  <si>
    <t>国・地域コードに対応する国・地域が自動入力されます。</t>
    <rPh sb="0" eb="1">
      <t>クニ</t>
    </rPh>
    <rPh sb="1" eb="2">
      <t>ニュウコク</t>
    </rPh>
    <rPh sb="2" eb="4">
      <t>チイキ</t>
    </rPh>
    <rPh sb="8" eb="10">
      <t>タイオウ</t>
    </rPh>
    <rPh sb="12" eb="13">
      <t>クニ</t>
    </rPh>
    <rPh sb="14" eb="16">
      <t>チイキ</t>
    </rPh>
    <rPh sb="17" eb="21">
      <t>ジドウニュウリョク</t>
    </rPh>
    <phoneticPr fontId="1"/>
  </si>
  <si>
    <t>大学入学準備コース機関の性質</t>
    <rPh sb="0" eb="2">
      <t>ダイガク</t>
    </rPh>
    <rPh sb="2" eb="4">
      <t>ニュウガク</t>
    </rPh>
    <rPh sb="4" eb="6">
      <t>ジュンビ</t>
    </rPh>
    <rPh sb="9" eb="11">
      <t>キカン</t>
    </rPh>
    <rPh sb="12" eb="14">
      <t>セイシツ</t>
    </rPh>
    <phoneticPr fontId="1"/>
  </si>
  <si>
    <t>大学付属</t>
    <rPh sb="0" eb="2">
      <t>ダイガク</t>
    </rPh>
    <rPh sb="2" eb="4">
      <t>フゾク</t>
    </rPh>
    <phoneticPr fontId="3"/>
  </si>
  <si>
    <t>該当するものを選択してください。</t>
    <rPh sb="0" eb="2">
      <t>ガイトウ</t>
    </rPh>
    <rPh sb="7" eb="9">
      <t>センタク</t>
    </rPh>
    <phoneticPr fontId="4"/>
  </si>
  <si>
    <t>大学入学準備コースの期間</t>
    <rPh sb="0" eb="2">
      <t>ダイガク</t>
    </rPh>
    <rPh sb="2" eb="4">
      <t>ニュウガク</t>
    </rPh>
    <rPh sb="4" eb="6">
      <t>ジュンビ</t>
    </rPh>
    <rPh sb="10" eb="12">
      <t>キカン</t>
    </rPh>
    <phoneticPr fontId="1"/>
  </si>
  <si>
    <t>１年１か月～２年</t>
    <rPh sb="1" eb="2">
      <t>ネン</t>
    </rPh>
    <rPh sb="4" eb="5">
      <t>ゲツ</t>
    </rPh>
    <rPh sb="7" eb="8">
      <t>ネン</t>
    </rPh>
    <phoneticPr fontId="14"/>
  </si>
  <si>
    <t>１年以内</t>
    <rPh sb="1" eb="2">
      <t>ネン</t>
    </rPh>
    <rPh sb="2" eb="4">
      <t>イナイ</t>
    </rPh>
    <phoneticPr fontId="14"/>
  </si>
  <si>
    <t>当該課程におけるコースの期間（最短の年数）を選択してください。</t>
    <rPh sb="0" eb="2">
      <t>トウガイ</t>
    </rPh>
    <rPh sb="2" eb="4">
      <t>カテイ</t>
    </rPh>
    <rPh sb="12" eb="14">
      <t>キカン</t>
    </rPh>
    <rPh sb="15" eb="17">
      <t>サイタン</t>
    </rPh>
    <rPh sb="18" eb="20">
      <t>ネンスウ</t>
    </rPh>
    <rPh sb="22" eb="24">
      <t>センタク</t>
    </rPh>
    <phoneticPr fontId="1"/>
  </si>
  <si>
    <t>大学入学準備コースの開始年月</t>
    <rPh sb="0" eb="2">
      <t>ダイガク</t>
    </rPh>
    <rPh sb="2" eb="4">
      <t>ニュウガク</t>
    </rPh>
    <rPh sb="4" eb="6">
      <t>ジュンビ</t>
    </rPh>
    <rPh sb="10" eb="12">
      <t>カイシ</t>
    </rPh>
    <rPh sb="12" eb="13">
      <t>ネン</t>
    </rPh>
    <rPh sb="13" eb="14">
      <t>ツキ</t>
    </rPh>
    <phoneticPr fontId="1"/>
  </si>
  <si>
    <t>2022年10月</t>
  </si>
  <si>
    <t>授業の開始年月を選択してください。
正規の授業開始前に実施される語学研修やオリエンテーションは期間に含めないでください</t>
    <rPh sb="0" eb="2">
      <t>ジュギョウ</t>
    </rPh>
    <rPh sb="3" eb="5">
      <t>カイシ</t>
    </rPh>
    <rPh sb="5" eb="7">
      <t>ネンゲツ</t>
    </rPh>
    <rPh sb="8" eb="10">
      <t>センタク</t>
    </rPh>
    <rPh sb="18" eb="20">
      <t>セイキ</t>
    </rPh>
    <rPh sb="21" eb="23">
      <t>ジュギョウ</t>
    </rPh>
    <rPh sb="23" eb="25">
      <t>カイシ</t>
    </rPh>
    <rPh sb="25" eb="26">
      <t>マエ</t>
    </rPh>
    <rPh sb="27" eb="29">
      <t>ジッシ</t>
    </rPh>
    <rPh sb="32" eb="34">
      <t>ゴガク</t>
    </rPh>
    <rPh sb="34" eb="36">
      <t>ケンシュウ</t>
    </rPh>
    <rPh sb="47" eb="49">
      <t>キカン</t>
    </rPh>
    <rPh sb="50" eb="51">
      <t>フク</t>
    </rPh>
    <phoneticPr fontId="1"/>
  </si>
  <si>
    <t>大学入学準備コースへの入学における語学要件の指定の有無</t>
    <rPh sb="0" eb="2">
      <t>ダイガク</t>
    </rPh>
    <rPh sb="2" eb="4">
      <t>ニュウガク</t>
    </rPh>
    <rPh sb="4" eb="6">
      <t>ジュンビ</t>
    </rPh>
    <rPh sb="11" eb="13">
      <t>ニュウガク</t>
    </rPh>
    <rPh sb="17" eb="19">
      <t>ゴガク</t>
    </rPh>
    <rPh sb="19" eb="21">
      <t>ヨウケン</t>
    </rPh>
    <rPh sb="22" eb="24">
      <t>シテイ</t>
    </rPh>
    <rPh sb="25" eb="27">
      <t>ウム</t>
    </rPh>
    <phoneticPr fontId="1"/>
  </si>
  <si>
    <t>IELTS 5.0</t>
    <phoneticPr fontId="4"/>
  </si>
  <si>
    <t>大学入学準備コースが語学要件を設けている場合、試験名称と点数を書いてください。　</t>
    <rPh sb="0" eb="2">
      <t>ダイガク</t>
    </rPh>
    <rPh sb="2" eb="4">
      <t>ニュウガク</t>
    </rPh>
    <rPh sb="4" eb="6">
      <t>ジュンビ</t>
    </rPh>
    <rPh sb="10" eb="12">
      <t>ゴガク</t>
    </rPh>
    <rPh sb="12" eb="14">
      <t>ヨウケン</t>
    </rPh>
    <rPh sb="15" eb="16">
      <t>モウ</t>
    </rPh>
    <rPh sb="20" eb="22">
      <t>バアイ</t>
    </rPh>
    <rPh sb="23" eb="25">
      <t>シケン</t>
    </rPh>
    <rPh sb="25" eb="27">
      <t>メイショウ</t>
    </rPh>
    <rPh sb="28" eb="30">
      <t>テンスウ</t>
    </rPh>
    <rPh sb="31" eb="32">
      <t>カ</t>
    </rPh>
    <phoneticPr fontId="1"/>
  </si>
  <si>
    <t>大学入学準備コースホームページURL</t>
    <rPh sb="0" eb="2">
      <t>ダイガク</t>
    </rPh>
    <rPh sb="2" eb="4">
      <t>ニュウガク</t>
    </rPh>
    <rPh sb="4" eb="6">
      <t>ジュンビ</t>
    </rPh>
    <phoneticPr fontId="1"/>
  </si>
  <si>
    <t>http://www.zzz-c.edu</t>
    <phoneticPr fontId="4"/>
  </si>
  <si>
    <t>　　留学先大学（第2希望）の情報を入力してください。</t>
    <rPh sb="2" eb="4">
      <t>リュウガク</t>
    </rPh>
    <rPh sb="4" eb="5">
      <t>サキ</t>
    </rPh>
    <rPh sb="5" eb="7">
      <t>ダイガク</t>
    </rPh>
    <rPh sb="8" eb="9">
      <t>ダイ</t>
    </rPh>
    <rPh sb="10" eb="12">
      <t>キボウ</t>
    </rPh>
    <rPh sb="14" eb="16">
      <t>ジョウホウ</t>
    </rPh>
    <rPh sb="17" eb="19">
      <t>ニュウリョク</t>
    </rPh>
    <phoneticPr fontId="4"/>
  </si>
  <si>
    <t>留学先大学</t>
    <rPh sb="0" eb="3">
      <t>リュウガクサキ</t>
    </rPh>
    <rPh sb="3" eb="5">
      <t>ダイガク</t>
    </rPh>
    <phoneticPr fontId="4"/>
  </si>
  <si>
    <t>該当しない</t>
    <rPh sb="0" eb="2">
      <t>ガイトウ</t>
    </rPh>
    <phoneticPr fontId="3"/>
  </si>
  <si>
    <t>英国</t>
  </si>
  <si>
    <t>入学における語学要件の指定あり</t>
    <rPh sb="0" eb="2">
      <t>ニュウガク</t>
    </rPh>
    <rPh sb="6" eb="8">
      <t>ゴガク</t>
    </rPh>
    <rPh sb="8" eb="10">
      <t>ヨウケン</t>
    </rPh>
    <rPh sb="11" eb="13">
      <t>シテイ</t>
    </rPh>
    <phoneticPr fontId="3"/>
  </si>
  <si>
    <t>入学準備コース</t>
    <rPh sb="0" eb="2">
      <t>ニュウガク</t>
    </rPh>
    <rPh sb="2" eb="4">
      <t>ジュンビ</t>
    </rPh>
    <phoneticPr fontId="4"/>
  </si>
  <si>
    <t>その他</t>
    <rPh sb="2" eb="3">
      <t>タ</t>
    </rPh>
    <phoneticPr fontId="3"/>
  </si>
  <si>
    <t>2022年05月</t>
  </si>
  <si>
    <t>　◆第１希望から第４希望以外にも進学を希望する大学がある場合、第５希望から第８希望まで記入できます。採用決定後、第１希望から第４希望の大学に進学しない場合、第５希望から第８希望の大学であれば、再審査の合格により変更できることがあります。それ以外の大学への変更は一切できません。</t>
    <rPh sb="2" eb="3">
      <t>ダイ</t>
    </rPh>
    <rPh sb="4" eb="6">
      <t>キボウ</t>
    </rPh>
    <rPh sb="8" eb="9">
      <t>ダイ</t>
    </rPh>
    <rPh sb="10" eb="12">
      <t>キボウ</t>
    </rPh>
    <rPh sb="12" eb="14">
      <t>イガイ</t>
    </rPh>
    <rPh sb="16" eb="18">
      <t>シンガク</t>
    </rPh>
    <rPh sb="19" eb="21">
      <t>キボウ</t>
    </rPh>
    <rPh sb="23" eb="25">
      <t>ダイガク</t>
    </rPh>
    <rPh sb="28" eb="30">
      <t>バアイ</t>
    </rPh>
    <rPh sb="31" eb="32">
      <t>ダイ</t>
    </rPh>
    <rPh sb="33" eb="35">
      <t>キボウ</t>
    </rPh>
    <rPh sb="37" eb="38">
      <t>ダイ</t>
    </rPh>
    <rPh sb="39" eb="41">
      <t>キボウ</t>
    </rPh>
    <rPh sb="43" eb="45">
      <t>キニュウ</t>
    </rPh>
    <rPh sb="50" eb="52">
      <t>サイヨウ</t>
    </rPh>
    <rPh sb="52" eb="55">
      <t>ケッテイゴ</t>
    </rPh>
    <rPh sb="56" eb="57">
      <t>ダイ</t>
    </rPh>
    <rPh sb="58" eb="60">
      <t>キボウ</t>
    </rPh>
    <rPh sb="62" eb="63">
      <t>ダイ</t>
    </rPh>
    <rPh sb="64" eb="66">
      <t>キボウ</t>
    </rPh>
    <rPh sb="67" eb="69">
      <t>ダイガク</t>
    </rPh>
    <rPh sb="70" eb="72">
      <t>シンガク</t>
    </rPh>
    <rPh sb="75" eb="77">
      <t>バアイ</t>
    </rPh>
    <rPh sb="78" eb="79">
      <t>ダイ</t>
    </rPh>
    <rPh sb="80" eb="82">
      <t>キボウ</t>
    </rPh>
    <rPh sb="84" eb="85">
      <t>ダイ</t>
    </rPh>
    <rPh sb="86" eb="88">
      <t>キボウ</t>
    </rPh>
    <rPh sb="89" eb="91">
      <t>ダイガク</t>
    </rPh>
    <rPh sb="96" eb="99">
      <t>サイシンサ</t>
    </rPh>
    <rPh sb="100" eb="102">
      <t>ゴウカク</t>
    </rPh>
    <rPh sb="105" eb="107">
      <t>ヘンコウ</t>
    </rPh>
    <rPh sb="120" eb="122">
      <t>イガイ</t>
    </rPh>
    <rPh sb="123" eb="125">
      <t>ダイガク</t>
    </rPh>
    <rPh sb="127" eb="129">
      <t>ヘンコウ</t>
    </rPh>
    <rPh sb="130" eb="132">
      <t>イッサイ</t>
    </rPh>
    <phoneticPr fontId="4"/>
  </si>
  <si>
    <t>　　留学先大学（第5希望）の情報を入力してください。</t>
    <rPh sb="2" eb="4">
      <t>リュウガク</t>
    </rPh>
    <rPh sb="4" eb="5">
      <t>サキ</t>
    </rPh>
    <rPh sb="5" eb="7">
      <t>ダイガク</t>
    </rPh>
    <rPh sb="8" eb="9">
      <t>ダイ</t>
    </rPh>
    <rPh sb="10" eb="12">
      <t>キボウ</t>
    </rPh>
    <rPh sb="14" eb="16">
      <t>ジョウホウ</t>
    </rPh>
    <rPh sb="17" eb="19">
      <t>ニュウリョク</t>
    </rPh>
    <phoneticPr fontId="4"/>
  </si>
  <si>
    <t>「入力シート」へ戻る</t>
    <rPh sb="1" eb="3">
      <t>ニュウリョク</t>
    </rPh>
    <rPh sb="8" eb="9">
      <t>モド</t>
    </rPh>
    <phoneticPr fontId="4"/>
  </si>
  <si>
    <t>選考管理番号</t>
    <rPh sb="0" eb="2">
      <t>センコウ</t>
    </rPh>
    <rPh sb="2" eb="4">
      <t>カンリ</t>
    </rPh>
    <rPh sb="4" eb="6">
      <t>バンゴウ</t>
    </rPh>
    <phoneticPr fontId="25"/>
  </si>
  <si>
    <t>氏名</t>
    <rPh sb="0" eb="2">
      <t>シメイ</t>
    </rPh>
    <phoneticPr fontId="25"/>
  </si>
  <si>
    <t>2022年度海外留学支援制度（学部学位取得型）</t>
    <phoneticPr fontId="25"/>
  </si>
  <si>
    <t>フリガナ</t>
    <phoneticPr fontId="25"/>
  </si>
  <si>
    <t>ローマ字</t>
    <rPh sb="3" eb="4">
      <t>ジ</t>
    </rPh>
    <phoneticPr fontId="25"/>
  </si>
  <si>
    <t>国籍</t>
    <rPh sb="0" eb="2">
      <t>コクセキ</t>
    </rPh>
    <phoneticPr fontId="25"/>
  </si>
  <si>
    <t>生年月日</t>
    <rPh sb="0" eb="2">
      <t>セイネン</t>
    </rPh>
    <rPh sb="2" eb="4">
      <t>ガッピ</t>
    </rPh>
    <phoneticPr fontId="25"/>
  </si>
  <si>
    <t>2022年4月1日現在の年齢</t>
    <rPh sb="4" eb="5">
      <t>ネン</t>
    </rPh>
    <rPh sb="6" eb="7">
      <t>ガツ</t>
    </rPh>
    <rPh sb="8" eb="9">
      <t>ニチ</t>
    </rPh>
    <rPh sb="9" eb="11">
      <t>ゲンザイ</t>
    </rPh>
    <rPh sb="12" eb="14">
      <t>ネンレイ</t>
    </rPh>
    <phoneticPr fontId="25"/>
  </si>
  <si>
    <t>歳</t>
    <rPh sb="0" eb="1">
      <t>サイ</t>
    </rPh>
    <phoneticPr fontId="25"/>
  </si>
  <si>
    <t>現住所</t>
    <rPh sb="0" eb="3">
      <t>ゲンジュウショ</t>
    </rPh>
    <phoneticPr fontId="25"/>
  </si>
  <si>
    <t>〒</t>
    <phoneticPr fontId="25"/>
  </si>
  <si>
    <t>電話番号</t>
    <rPh sb="0" eb="2">
      <t>デンワ</t>
    </rPh>
    <rPh sb="2" eb="4">
      <t>バンゴウ</t>
    </rPh>
    <phoneticPr fontId="25"/>
  </si>
  <si>
    <t>メールアドレス</t>
    <phoneticPr fontId="25"/>
  </si>
  <si>
    <t>続柄</t>
    <rPh sb="0" eb="2">
      <t>ゾクガラ</t>
    </rPh>
    <phoneticPr fontId="25"/>
  </si>
  <si>
    <t>家計支持者氏名</t>
    <rPh sb="0" eb="2">
      <t>カケイ</t>
    </rPh>
    <rPh sb="2" eb="5">
      <t>シジシャ</t>
    </rPh>
    <rPh sb="5" eb="7">
      <t>シメイ</t>
    </rPh>
    <phoneticPr fontId="25"/>
  </si>
  <si>
    <t>職業</t>
    <rPh sb="0" eb="2">
      <t>ショクギョウ</t>
    </rPh>
    <phoneticPr fontId="25"/>
  </si>
  <si>
    <t>勤務先</t>
    <rPh sb="0" eb="3">
      <t>キンムサキ</t>
    </rPh>
    <phoneticPr fontId="25"/>
  </si>
  <si>
    <t>父</t>
    <rPh sb="0" eb="1">
      <t>チチ</t>
    </rPh>
    <phoneticPr fontId="25"/>
  </si>
  <si>
    <t>母</t>
    <rPh sb="0" eb="1">
      <t>ハハ</t>
    </rPh>
    <phoneticPr fontId="25"/>
  </si>
  <si>
    <t>家計支持者3</t>
    <rPh sb="0" eb="5">
      <t>カケイシジシャ</t>
    </rPh>
    <phoneticPr fontId="4"/>
  </si>
  <si>
    <t>留学先大学における主な使用言語</t>
    <phoneticPr fontId="25"/>
  </si>
  <si>
    <t>語学能力試験名</t>
    <phoneticPr fontId="25"/>
  </si>
  <si>
    <t>語学能力試験結果</t>
    <phoneticPr fontId="25"/>
  </si>
  <si>
    <t>語学能力試験結果（総合点）</t>
    <rPh sb="6" eb="8">
      <t>ケッカ</t>
    </rPh>
    <rPh sb="9" eb="12">
      <t>ソウゴウテン</t>
    </rPh>
    <phoneticPr fontId="25"/>
  </si>
  <si>
    <t>高等学校等学業成績</t>
    <rPh sb="0" eb="2">
      <t>コウトウ</t>
    </rPh>
    <rPh sb="2" eb="4">
      <t>ガッコウ</t>
    </rPh>
    <rPh sb="4" eb="5">
      <t>トウ</t>
    </rPh>
    <rPh sb="5" eb="7">
      <t>ガクギョウ</t>
    </rPh>
    <rPh sb="7" eb="9">
      <t>セイセキ</t>
    </rPh>
    <phoneticPr fontId="25"/>
  </si>
  <si>
    <t>高等教育機関への在籍経験</t>
    <rPh sb="0" eb="2">
      <t>コウトウ</t>
    </rPh>
    <rPh sb="2" eb="4">
      <t>キョウイク</t>
    </rPh>
    <rPh sb="4" eb="6">
      <t>キカン</t>
    </rPh>
    <rPh sb="8" eb="10">
      <t>ザイセキ</t>
    </rPh>
    <rPh sb="10" eb="12">
      <t>ケイケン</t>
    </rPh>
    <phoneticPr fontId="25"/>
  </si>
  <si>
    <t>応募状況</t>
    <rPh sb="0" eb="2">
      <t>オウボ</t>
    </rPh>
    <rPh sb="2" eb="4">
      <t>ジョウキョウ</t>
    </rPh>
    <phoneticPr fontId="4"/>
  </si>
  <si>
    <t>応募時の状況</t>
    <rPh sb="0" eb="2">
      <t>オウボ</t>
    </rPh>
    <rPh sb="2" eb="3">
      <t>ジ</t>
    </rPh>
    <rPh sb="4" eb="6">
      <t>ジョウキョウ</t>
    </rPh>
    <phoneticPr fontId="25"/>
  </si>
  <si>
    <t>現在の状況（高校に在籍中ではない場合）</t>
    <rPh sb="0" eb="2">
      <t>ゲンザイ</t>
    </rPh>
    <rPh sb="3" eb="5">
      <t>ジョウキョウ</t>
    </rPh>
    <rPh sb="6" eb="8">
      <t>コウコウ</t>
    </rPh>
    <rPh sb="9" eb="11">
      <t>ザイセキ</t>
    </rPh>
    <rPh sb="11" eb="12">
      <t>ナカ</t>
    </rPh>
    <rPh sb="16" eb="18">
      <t>バアイ</t>
    </rPh>
    <phoneticPr fontId="25"/>
  </si>
  <si>
    <t>勤務先・学校名等</t>
    <rPh sb="0" eb="3">
      <t>キンムサキ</t>
    </rPh>
    <rPh sb="4" eb="7">
      <t>ガッコウメイ</t>
    </rPh>
    <rPh sb="7" eb="8">
      <t>ナド</t>
    </rPh>
    <phoneticPr fontId="25"/>
  </si>
  <si>
    <t>高校卒業資格</t>
    <rPh sb="0" eb="2">
      <t>コウコウ</t>
    </rPh>
    <rPh sb="2" eb="4">
      <t>ソツギョウ</t>
    </rPh>
    <rPh sb="4" eb="6">
      <t>シカク</t>
    </rPh>
    <phoneticPr fontId="25"/>
  </si>
  <si>
    <t>高等学校等の種類</t>
    <rPh sb="0" eb="2">
      <t>コウトウ</t>
    </rPh>
    <rPh sb="2" eb="4">
      <t>ガッコウ</t>
    </rPh>
    <rPh sb="4" eb="5">
      <t>ナド</t>
    </rPh>
    <rPh sb="6" eb="8">
      <t>シュルイ</t>
    </rPh>
    <phoneticPr fontId="25"/>
  </si>
  <si>
    <t>高等学校等名</t>
    <rPh sb="0" eb="2">
      <t>コウトウ</t>
    </rPh>
    <rPh sb="2" eb="4">
      <t>ガッコウ</t>
    </rPh>
    <rPh sb="4" eb="5">
      <t>トウ</t>
    </rPh>
    <rPh sb="5" eb="6">
      <t>メイ</t>
    </rPh>
    <phoneticPr fontId="25"/>
  </si>
  <si>
    <t>所在地</t>
    <rPh sb="0" eb="3">
      <t>ショザイチ</t>
    </rPh>
    <phoneticPr fontId="25"/>
  </si>
  <si>
    <t>卒業・修了（見込み）</t>
    <rPh sb="0" eb="2">
      <t>ソツギョウ</t>
    </rPh>
    <rPh sb="3" eb="5">
      <t>シュウリョウ</t>
    </rPh>
    <rPh sb="6" eb="8">
      <t>ミコミ</t>
    </rPh>
    <phoneticPr fontId="25"/>
  </si>
  <si>
    <t>その他在籍（した）学校名</t>
    <rPh sb="2" eb="3">
      <t>ホカ</t>
    </rPh>
    <rPh sb="3" eb="5">
      <t>ザイセキ</t>
    </rPh>
    <rPh sb="9" eb="12">
      <t>ガッコウメイ</t>
    </rPh>
    <phoneticPr fontId="25"/>
  </si>
  <si>
    <t>転・入学</t>
    <rPh sb="0" eb="1">
      <t>テン</t>
    </rPh>
    <rPh sb="2" eb="4">
      <t>ニュウガク</t>
    </rPh>
    <phoneticPr fontId="25"/>
  </si>
  <si>
    <t>転出・退学</t>
    <rPh sb="0" eb="2">
      <t>テンシュツ</t>
    </rPh>
    <rPh sb="3" eb="5">
      <t>タイガク</t>
    </rPh>
    <phoneticPr fontId="25"/>
  </si>
  <si>
    <t>事由</t>
    <rPh sb="0" eb="1">
      <t>コト</t>
    </rPh>
    <phoneticPr fontId="25"/>
  </si>
  <si>
    <t>中学卒業（修了）年</t>
    <phoneticPr fontId="4"/>
  </si>
  <si>
    <t>その他資格</t>
    <rPh sb="2" eb="3">
      <t>ホカ</t>
    </rPh>
    <rPh sb="3" eb="5">
      <t>シカク</t>
    </rPh>
    <phoneticPr fontId="25"/>
  </si>
  <si>
    <t>申請中の他の海外留学奨学金</t>
    <rPh sb="0" eb="2">
      <t>シンセイ</t>
    </rPh>
    <rPh sb="2" eb="3">
      <t>ナカ</t>
    </rPh>
    <rPh sb="4" eb="5">
      <t>ホカ</t>
    </rPh>
    <rPh sb="6" eb="10">
      <t>カイガイリュウガク</t>
    </rPh>
    <rPh sb="10" eb="13">
      <t>ショウガクキン</t>
    </rPh>
    <phoneticPr fontId="25"/>
  </si>
  <si>
    <t>国内大学受験予定数</t>
    <rPh sb="0" eb="2">
      <t>コクナイ</t>
    </rPh>
    <rPh sb="2" eb="4">
      <t>ダイガク</t>
    </rPh>
    <rPh sb="4" eb="6">
      <t>ジュケン</t>
    </rPh>
    <rPh sb="6" eb="9">
      <t>ヨテイスウ</t>
    </rPh>
    <phoneticPr fontId="25"/>
  </si>
  <si>
    <t>海外大学受験予定数</t>
    <rPh sb="0" eb="2">
      <t>カイガイ</t>
    </rPh>
    <rPh sb="2" eb="4">
      <t>ダイガク</t>
    </rPh>
    <rPh sb="4" eb="6">
      <t>ジュケン</t>
    </rPh>
    <rPh sb="6" eb="8">
      <t>ヨテイ</t>
    </rPh>
    <rPh sb="8" eb="9">
      <t>スウ</t>
    </rPh>
    <phoneticPr fontId="25"/>
  </si>
  <si>
    <t>機構海外留学奨学金の応募実績</t>
    <rPh sb="0" eb="2">
      <t>キコウ</t>
    </rPh>
    <rPh sb="2" eb="6">
      <t>カイガイリュウガク</t>
    </rPh>
    <rPh sb="6" eb="9">
      <t>ショウガクキン</t>
    </rPh>
    <rPh sb="10" eb="12">
      <t>オウボ</t>
    </rPh>
    <rPh sb="12" eb="14">
      <t>ジッセキ</t>
    </rPh>
    <phoneticPr fontId="25"/>
  </si>
  <si>
    <t>海外留学支援制度（学部学位取得型）の
個人番号</t>
    <rPh sb="0" eb="4">
      <t>カイガイリュウガク</t>
    </rPh>
    <rPh sb="4" eb="8">
      <t>シエンセイド</t>
    </rPh>
    <rPh sb="9" eb="11">
      <t>ガクブ</t>
    </rPh>
    <rPh sb="11" eb="13">
      <t>ガクイ</t>
    </rPh>
    <rPh sb="13" eb="16">
      <t>シュトクガタ</t>
    </rPh>
    <rPh sb="19" eb="23">
      <t>コジンバンゴウ</t>
    </rPh>
    <phoneticPr fontId="25"/>
  </si>
  <si>
    <t>過去の海外渡航について</t>
    <rPh sb="0" eb="2">
      <t>カコ</t>
    </rPh>
    <rPh sb="3" eb="5">
      <t>カイガイ</t>
    </rPh>
    <rPh sb="5" eb="7">
      <t>トコウ</t>
    </rPh>
    <phoneticPr fontId="25"/>
  </si>
  <si>
    <t>海外留学奨学金　過去の受給状況</t>
    <rPh sb="0" eb="4">
      <t>カイガイリュウガク</t>
    </rPh>
    <rPh sb="4" eb="7">
      <t>ショウガクキン</t>
    </rPh>
    <rPh sb="8" eb="10">
      <t>カコ</t>
    </rPh>
    <rPh sb="11" eb="13">
      <t>ジュキュウ</t>
    </rPh>
    <rPh sb="13" eb="15">
      <t>ジョウキョウ</t>
    </rPh>
    <phoneticPr fontId="25"/>
  </si>
  <si>
    <t>過去の海外経験（期間が長い順）</t>
    <rPh sb="0" eb="2">
      <t>カコ</t>
    </rPh>
    <rPh sb="3" eb="5">
      <t>カイガイ</t>
    </rPh>
    <rPh sb="5" eb="7">
      <t>ケイケン</t>
    </rPh>
    <rPh sb="8" eb="10">
      <t>キカン</t>
    </rPh>
    <rPh sb="11" eb="12">
      <t>ナガ</t>
    </rPh>
    <rPh sb="13" eb="14">
      <t>ジュン</t>
    </rPh>
    <phoneticPr fontId="25"/>
  </si>
  <si>
    <t>渡航開始年月</t>
    <rPh sb="0" eb="2">
      <t>トコウ</t>
    </rPh>
    <rPh sb="2" eb="4">
      <t>カイシ</t>
    </rPh>
    <rPh sb="4" eb="6">
      <t>ネンゲツ</t>
    </rPh>
    <phoneticPr fontId="25"/>
  </si>
  <si>
    <t>期間</t>
    <rPh sb="0" eb="2">
      <t>キカン</t>
    </rPh>
    <phoneticPr fontId="25"/>
  </si>
  <si>
    <t>渡航先</t>
    <rPh sb="0" eb="3">
      <t>トコウサキ</t>
    </rPh>
    <phoneticPr fontId="25"/>
  </si>
  <si>
    <t>学士課程</t>
    <rPh sb="0" eb="2">
      <t>ガクシ</t>
    </rPh>
    <rPh sb="2" eb="4">
      <t>カテイ</t>
    </rPh>
    <phoneticPr fontId="25"/>
  </si>
  <si>
    <t>【性別コード】</t>
    <phoneticPr fontId="3"/>
  </si>
  <si>
    <t>【国籍コード】</t>
    <phoneticPr fontId="3"/>
  </si>
  <si>
    <t>【所得証明書提出コード】</t>
    <rPh sb="1" eb="3">
      <t>ショトク</t>
    </rPh>
    <rPh sb="3" eb="6">
      <t>ショウメイショ</t>
    </rPh>
    <rPh sb="6" eb="8">
      <t>テイシュツ</t>
    </rPh>
    <phoneticPr fontId="3"/>
  </si>
  <si>
    <t>【職業コード】</t>
    <rPh sb="1" eb="3">
      <t>ショクギョウ</t>
    </rPh>
    <phoneticPr fontId="3"/>
  </si>
  <si>
    <t>【続柄コード】</t>
    <rPh sb="1" eb="3">
      <t>ゾクガラ</t>
    </rPh>
    <phoneticPr fontId="3"/>
  </si>
  <si>
    <t>【使用言語コード】</t>
    <rPh sb="1" eb="3">
      <t>シヨウ</t>
    </rPh>
    <rPh sb="3" eb="5">
      <t>ゲンゴ</t>
    </rPh>
    <phoneticPr fontId="3"/>
  </si>
  <si>
    <t>【英語能力試験コード】</t>
    <rPh sb="1" eb="3">
      <t>エイゴ</t>
    </rPh>
    <rPh sb="3" eb="5">
      <t>ノウリョク</t>
    </rPh>
    <rPh sb="5" eb="7">
      <t>シケン</t>
    </rPh>
    <phoneticPr fontId="3"/>
  </si>
  <si>
    <t>【学部語学能力コード】</t>
    <rPh sb="1" eb="3">
      <t>ガクブ</t>
    </rPh>
    <rPh sb="3" eb="5">
      <t>ゴガク</t>
    </rPh>
    <rPh sb="5" eb="7">
      <t>ノウリョク</t>
    </rPh>
    <phoneticPr fontId="3"/>
  </si>
  <si>
    <t>【高等学校等の成績コード】</t>
    <rPh sb="1" eb="3">
      <t>コウトウ</t>
    </rPh>
    <rPh sb="3" eb="5">
      <t>ガッコウ</t>
    </rPh>
    <rPh sb="5" eb="6">
      <t>トウ</t>
    </rPh>
    <rPh sb="7" eb="9">
      <t>セイセキ</t>
    </rPh>
    <phoneticPr fontId="3"/>
  </si>
  <si>
    <t>【高等教育機関コード】</t>
    <phoneticPr fontId="3"/>
  </si>
  <si>
    <t>【高校在籍中コード】</t>
    <rPh sb="1" eb="3">
      <t>コウコウ</t>
    </rPh>
    <rPh sb="3" eb="5">
      <t>ザイセキ</t>
    </rPh>
    <rPh sb="5" eb="6">
      <t>ナカ</t>
    </rPh>
    <phoneticPr fontId="3"/>
  </si>
  <si>
    <t>【学部応募時の状態コード】</t>
    <rPh sb="1" eb="3">
      <t>ガクブ</t>
    </rPh>
    <rPh sb="3" eb="5">
      <t>オウボ</t>
    </rPh>
    <rPh sb="5" eb="6">
      <t>ジ</t>
    </rPh>
    <rPh sb="7" eb="9">
      <t>ジョウタイ</t>
    </rPh>
    <phoneticPr fontId="3"/>
  </si>
  <si>
    <t>【学部最終学歴コード】</t>
    <rPh sb="1" eb="3">
      <t>ガクブ</t>
    </rPh>
    <rPh sb="3" eb="5">
      <t>サイシュウ</t>
    </rPh>
    <rPh sb="5" eb="7">
      <t>ガクレキ</t>
    </rPh>
    <phoneticPr fontId="3"/>
  </si>
  <si>
    <t>【高校課程コード】</t>
    <rPh sb="3" eb="5">
      <t>カテイ</t>
    </rPh>
    <phoneticPr fontId="3"/>
  </si>
  <si>
    <t>【高校設置者コード】</t>
    <phoneticPr fontId="3"/>
  </si>
  <si>
    <t>【所在地コード】</t>
    <phoneticPr fontId="3"/>
  </si>
  <si>
    <t>【入学状態コード】</t>
    <rPh sb="1" eb="3">
      <t>ニュウガク</t>
    </rPh>
    <rPh sb="3" eb="5">
      <t>ジョウタイ</t>
    </rPh>
    <phoneticPr fontId="3"/>
  </si>
  <si>
    <t>【校数コード】</t>
    <rPh sb="1" eb="3">
      <t>コウスウ</t>
    </rPh>
    <phoneticPr fontId="3"/>
  </si>
  <si>
    <t>【転出等コード】</t>
    <phoneticPr fontId="3"/>
  </si>
  <si>
    <t>【申請中奨学金コード】</t>
    <rPh sb="1" eb="4">
      <t>シンセイチュウ</t>
    </rPh>
    <rPh sb="4" eb="7">
      <t>ショウガクキン</t>
    </rPh>
    <phoneticPr fontId="3"/>
  </si>
  <si>
    <t>【機構奨学金応募実績コード】</t>
    <rPh sb="1" eb="3">
      <t>キコウ</t>
    </rPh>
    <rPh sb="3" eb="6">
      <t>ショウガクキン</t>
    </rPh>
    <phoneticPr fontId="3"/>
  </si>
  <si>
    <r>
      <t>【過去の受給状況</t>
    </r>
    <r>
      <rPr>
        <u/>
        <sz val="9"/>
        <color theme="1"/>
        <rFont val="メイリオ"/>
        <family val="3"/>
        <charset val="128"/>
      </rPr>
      <t>コード</t>
    </r>
    <r>
      <rPr>
        <sz val="9"/>
        <color theme="1"/>
        <rFont val="メイリオ"/>
        <family val="3"/>
        <charset val="128"/>
      </rPr>
      <t>】</t>
    </r>
    <rPh sb="1" eb="3">
      <t>カコ</t>
    </rPh>
    <rPh sb="4" eb="8">
      <t>ジュキュウジョウキョウ</t>
    </rPh>
    <phoneticPr fontId="3"/>
  </si>
  <si>
    <t>【海外経験の有無コード】</t>
    <rPh sb="1" eb="3">
      <t>カイガイ</t>
    </rPh>
    <rPh sb="3" eb="5">
      <t>ケイケン</t>
    </rPh>
    <rPh sb="6" eb="8">
      <t>ウム</t>
    </rPh>
    <phoneticPr fontId="3"/>
  </si>
  <si>
    <t>【海外経験（形態）コード】</t>
    <rPh sb="1" eb="3">
      <t>カイガイ</t>
    </rPh>
    <rPh sb="3" eb="5">
      <t>ケイケン</t>
    </rPh>
    <rPh sb="6" eb="8">
      <t>ケイタイ</t>
    </rPh>
    <phoneticPr fontId="3"/>
  </si>
  <si>
    <t>【海外経験（期間）コード】</t>
    <rPh sb="1" eb="3">
      <t>カイガイ</t>
    </rPh>
    <rPh sb="3" eb="5">
      <t>ケイケン</t>
    </rPh>
    <rPh sb="6" eb="8">
      <t>キカン</t>
    </rPh>
    <phoneticPr fontId="3"/>
  </si>
  <si>
    <t>【国際共同プログラムコード】</t>
    <phoneticPr fontId="3"/>
  </si>
  <si>
    <t>【学士号取得年数コード】</t>
    <phoneticPr fontId="3"/>
  </si>
  <si>
    <r>
      <t>【学位取得年</t>
    </r>
    <r>
      <rPr>
        <u/>
        <sz val="9"/>
        <color theme="1"/>
        <rFont val="メイリオ"/>
        <family val="3"/>
        <charset val="128"/>
      </rPr>
      <t>コード</t>
    </r>
    <r>
      <rPr>
        <sz val="9"/>
        <color theme="1"/>
        <rFont val="メイリオ"/>
        <family val="3"/>
        <charset val="128"/>
      </rPr>
      <t>】</t>
    </r>
    <rPh sb="1" eb="3">
      <t>ガクイ</t>
    </rPh>
    <rPh sb="3" eb="5">
      <t>シュトク</t>
    </rPh>
    <rPh sb="5" eb="6">
      <t>ネン</t>
    </rPh>
    <phoneticPr fontId="3"/>
  </si>
  <si>
    <t>【文理コード】</t>
    <rPh sb="1" eb="3">
      <t>ブンリ</t>
    </rPh>
    <phoneticPr fontId="3"/>
  </si>
  <si>
    <t>【語学要件指定コード】</t>
    <rPh sb="5" eb="7">
      <t>シテイ</t>
    </rPh>
    <phoneticPr fontId="3"/>
  </si>
  <si>
    <t>【大学入学準備コースコード】</t>
    <phoneticPr fontId="3"/>
  </si>
  <si>
    <t>【大学入学準備コース機関の性質コード】</t>
    <phoneticPr fontId="3"/>
  </si>
  <si>
    <t>【大学入学準備コース年数コード】</t>
    <rPh sb="1" eb="3">
      <t>ダイガク</t>
    </rPh>
    <rPh sb="3" eb="5">
      <t>ニュウガク</t>
    </rPh>
    <rPh sb="5" eb="7">
      <t>ジュンビ</t>
    </rPh>
    <phoneticPr fontId="3"/>
  </si>
  <si>
    <t>【留学を考え始めた時期コード】</t>
    <rPh sb="1" eb="3">
      <t>リュウガク</t>
    </rPh>
    <rPh sb="4" eb="5">
      <t>カンガ</t>
    </rPh>
    <rPh sb="6" eb="7">
      <t>ハジ</t>
    </rPh>
    <rPh sb="9" eb="11">
      <t>ジキ</t>
    </rPh>
    <phoneticPr fontId="3"/>
  </si>
  <si>
    <t>【元複数選択コード】</t>
    <rPh sb="1" eb="2">
      <t>モト</t>
    </rPh>
    <rPh sb="2" eb="6">
      <t>フクスウセンタク</t>
    </rPh>
    <phoneticPr fontId="3"/>
  </si>
  <si>
    <t>【コード】</t>
    <phoneticPr fontId="3"/>
  </si>
  <si>
    <t>コード</t>
    <phoneticPr fontId="3"/>
  </si>
  <si>
    <t>選択肢</t>
    <rPh sb="0" eb="3">
      <t>センタクシ</t>
    </rPh>
    <phoneticPr fontId="3"/>
  </si>
  <si>
    <t>1校のみ</t>
    <phoneticPr fontId="3"/>
  </si>
  <si>
    <t>日本国籍のみ</t>
    <rPh sb="0" eb="2">
      <t>ニホン</t>
    </rPh>
    <rPh sb="2" eb="4">
      <t>コクセキ</t>
    </rPh>
    <phoneticPr fontId="3"/>
  </si>
  <si>
    <t>兄弟・姉妹</t>
    <rPh sb="0" eb="2">
      <t>キョウダイ</t>
    </rPh>
    <rPh sb="3" eb="5">
      <t>シマイ</t>
    </rPh>
    <phoneticPr fontId="14"/>
  </si>
  <si>
    <t>英語</t>
    <rPh sb="0" eb="2">
      <t>エイゴ</t>
    </rPh>
    <phoneticPr fontId="3"/>
  </si>
  <si>
    <t xml:space="preserve">TOEFL iBT </t>
    <phoneticPr fontId="3"/>
  </si>
  <si>
    <t>5点満点中3.7相当以上</t>
    <phoneticPr fontId="3"/>
  </si>
  <si>
    <t>応募時に高校在籍中</t>
    <rPh sb="0" eb="2">
      <t>オウボ</t>
    </rPh>
    <rPh sb="2" eb="3">
      <t>ジ</t>
    </rPh>
    <rPh sb="4" eb="6">
      <t>コウコウ</t>
    </rPh>
    <rPh sb="6" eb="8">
      <t>ザイセキ</t>
    </rPh>
    <rPh sb="8" eb="9">
      <t>ナカ</t>
    </rPh>
    <phoneticPr fontId="3"/>
  </si>
  <si>
    <t>就職（活動場所日本国内）</t>
    <rPh sb="0" eb="2">
      <t>シュウショク</t>
    </rPh>
    <rPh sb="3" eb="5">
      <t>カツドウ</t>
    </rPh>
    <rPh sb="5" eb="7">
      <t>バショ</t>
    </rPh>
    <phoneticPr fontId="3"/>
  </si>
  <si>
    <t>国立</t>
    <phoneticPr fontId="3"/>
  </si>
  <si>
    <t>入学</t>
    <rPh sb="0" eb="2">
      <t>ニュウガク</t>
    </rPh>
    <phoneticPr fontId="3"/>
  </si>
  <si>
    <t>2校</t>
    <phoneticPr fontId="3"/>
  </si>
  <si>
    <t>卒業・修了見込み</t>
    <rPh sb="0" eb="2">
      <t>ソツギョウ</t>
    </rPh>
    <rPh sb="3" eb="5">
      <t>シュウリョウ</t>
    </rPh>
    <rPh sb="5" eb="7">
      <t>ミコ</t>
    </rPh>
    <phoneticPr fontId="3"/>
  </si>
  <si>
    <t>あり</t>
    <phoneticPr fontId="3"/>
  </si>
  <si>
    <t>あり（学部学位取得型のみ）</t>
    <rPh sb="3" eb="5">
      <t>ガクブ</t>
    </rPh>
    <rPh sb="5" eb="7">
      <t>ガクイ</t>
    </rPh>
    <rPh sb="7" eb="9">
      <t>シュトク</t>
    </rPh>
    <rPh sb="9" eb="10">
      <t>ガタ</t>
    </rPh>
    <phoneticPr fontId="3"/>
  </si>
  <si>
    <t>トビタテ！留学JAPAN</t>
    <phoneticPr fontId="3"/>
  </si>
  <si>
    <t>家族に帯同し居住</t>
    <phoneticPr fontId="3"/>
  </si>
  <si>
    <t>1か月未満</t>
    <phoneticPr fontId="3"/>
  </si>
  <si>
    <t>３年以内</t>
    <rPh sb="1" eb="2">
      <t>ネン</t>
    </rPh>
    <rPh sb="2" eb="4">
      <t>イナイ</t>
    </rPh>
    <phoneticPr fontId="14"/>
  </si>
  <si>
    <t>文系</t>
    <rPh sb="0" eb="2">
      <t>ブンケイ</t>
    </rPh>
    <phoneticPr fontId="3"/>
  </si>
  <si>
    <t>女</t>
    <rPh sb="0" eb="1">
      <t>オンナ</t>
    </rPh>
    <phoneticPr fontId="3"/>
  </si>
  <si>
    <t>日本国籍及びその他国籍</t>
    <rPh sb="0" eb="2">
      <t>ニホン</t>
    </rPh>
    <rPh sb="2" eb="4">
      <t>コクセキ</t>
    </rPh>
    <rPh sb="4" eb="5">
      <t>オヨ</t>
    </rPh>
    <rPh sb="8" eb="9">
      <t>タ</t>
    </rPh>
    <rPh sb="9" eb="11">
      <t>コクセキ</t>
    </rPh>
    <rPh sb="10" eb="11">
      <t>セキ</t>
    </rPh>
    <phoneticPr fontId="3"/>
  </si>
  <si>
    <t>会社役員・団体役員</t>
    <rPh sb="0" eb="2">
      <t>カイシャ</t>
    </rPh>
    <rPh sb="2" eb="4">
      <t>ヤクイン</t>
    </rPh>
    <rPh sb="5" eb="7">
      <t>ダンタイ</t>
    </rPh>
    <rPh sb="7" eb="9">
      <t>ヤクイン</t>
    </rPh>
    <phoneticPr fontId="14"/>
  </si>
  <si>
    <t>祖父母</t>
    <rPh sb="0" eb="3">
      <t>ソフボ</t>
    </rPh>
    <phoneticPr fontId="14"/>
  </si>
  <si>
    <t xml:space="preserve">TOEFL PBT </t>
    <phoneticPr fontId="3"/>
  </si>
  <si>
    <t>国内外の「専修学校専門課程」に在籍したことがある</t>
    <phoneticPr fontId="3"/>
  </si>
  <si>
    <t>アルバイト（活動場所日本国内）</t>
    <phoneticPr fontId="3"/>
  </si>
  <si>
    <t>高等専門学校第３学年</t>
    <rPh sb="6" eb="7">
      <t>ダイ</t>
    </rPh>
    <rPh sb="8" eb="10">
      <t>ガクネン</t>
    </rPh>
    <phoneticPr fontId="14"/>
  </si>
  <si>
    <t>定時制</t>
    <rPh sb="0" eb="3">
      <t>テイジセイ</t>
    </rPh>
    <phoneticPr fontId="14"/>
  </si>
  <si>
    <t>公立</t>
    <rPh sb="0" eb="2">
      <t>コウリツ</t>
    </rPh>
    <phoneticPr fontId="14"/>
  </si>
  <si>
    <t>日本国外</t>
    <rPh sb="0" eb="2">
      <t>ニホン</t>
    </rPh>
    <rPh sb="2" eb="4">
      <t>コクガイ</t>
    </rPh>
    <phoneticPr fontId="3"/>
  </si>
  <si>
    <t>編・転・再入学</t>
    <rPh sb="0" eb="1">
      <t>ヘン</t>
    </rPh>
    <rPh sb="2" eb="3">
      <t>テン</t>
    </rPh>
    <rPh sb="4" eb="5">
      <t>サイ</t>
    </rPh>
    <rPh sb="5" eb="7">
      <t>ニュウガク</t>
    </rPh>
    <phoneticPr fontId="3"/>
  </si>
  <si>
    <t>3校</t>
    <rPh sb="1" eb="2">
      <t>コウ</t>
    </rPh>
    <phoneticPr fontId="3"/>
  </si>
  <si>
    <t>卒業・修了</t>
    <rPh sb="0" eb="2">
      <t>ソツギョウ</t>
    </rPh>
    <rPh sb="3" eb="5">
      <t>シュウリョウ</t>
    </rPh>
    <phoneticPr fontId="3"/>
  </si>
  <si>
    <t>なし</t>
    <phoneticPr fontId="3"/>
  </si>
  <si>
    <t>あり（トビタテ！留学JAPANのみ）</t>
    <rPh sb="8" eb="10">
      <t>リュウガク</t>
    </rPh>
    <phoneticPr fontId="3"/>
  </si>
  <si>
    <t>自治体の奨学金</t>
    <phoneticPr fontId="3"/>
  </si>
  <si>
    <t>一度も無し</t>
    <phoneticPr fontId="3"/>
  </si>
  <si>
    <t>留学（ESL含む）</t>
    <phoneticPr fontId="3"/>
  </si>
  <si>
    <t>1か月以上 3か月未満</t>
    <phoneticPr fontId="3"/>
  </si>
  <si>
    <t>ダブルディグリー・ジョイントディグリー・デュアルディグリープログラムである</t>
    <phoneticPr fontId="3"/>
  </si>
  <si>
    <t>理系</t>
    <rPh sb="0" eb="2">
      <t>リケイ</t>
    </rPh>
    <phoneticPr fontId="3"/>
  </si>
  <si>
    <t>不要</t>
    <rPh sb="0" eb="2">
      <t>フヨウ</t>
    </rPh>
    <phoneticPr fontId="3"/>
  </si>
  <si>
    <t>公務員</t>
    <rPh sb="0" eb="3">
      <t>コウムイン</t>
    </rPh>
    <phoneticPr fontId="14"/>
  </si>
  <si>
    <t>おじ・おば</t>
    <phoneticPr fontId="14"/>
  </si>
  <si>
    <t>TOEFL iBT  Special Home Edition</t>
    <phoneticPr fontId="3"/>
  </si>
  <si>
    <t>（様式イ提出）留学先大学・機関で使用する言語についての語学能力試験が存在しない</t>
    <rPh sb="1" eb="3">
      <t>ヨウシキ</t>
    </rPh>
    <rPh sb="4" eb="6">
      <t>テイシュツ</t>
    </rPh>
    <rPh sb="7" eb="9">
      <t>リュウガク</t>
    </rPh>
    <rPh sb="9" eb="10">
      <t>サキ</t>
    </rPh>
    <rPh sb="10" eb="12">
      <t>ダイガク</t>
    </rPh>
    <rPh sb="13" eb="15">
      <t>キカン</t>
    </rPh>
    <rPh sb="16" eb="18">
      <t>シヨウ</t>
    </rPh>
    <rPh sb="20" eb="22">
      <t>ゲンゴ</t>
    </rPh>
    <rPh sb="27" eb="29">
      <t>ゴガク</t>
    </rPh>
    <rPh sb="29" eb="31">
      <t>ノウリョク</t>
    </rPh>
    <rPh sb="31" eb="33">
      <t>シケン</t>
    </rPh>
    <rPh sb="34" eb="36">
      <t>ソンザイ</t>
    </rPh>
    <phoneticPr fontId="14"/>
  </si>
  <si>
    <t>国内外の「短期大学」に在籍したことがある</t>
    <rPh sb="5" eb="9">
      <t>タンキダイガク</t>
    </rPh>
    <phoneticPr fontId="3"/>
  </si>
  <si>
    <t>塾・予備校・語学学校で学修中（活動場所日本国内）</t>
    <phoneticPr fontId="3"/>
  </si>
  <si>
    <t>専修学校高等課程</t>
    <rPh sb="0" eb="2">
      <t>センシュウ</t>
    </rPh>
    <rPh sb="2" eb="4">
      <t>ガッコウ</t>
    </rPh>
    <rPh sb="4" eb="6">
      <t>コウトウ</t>
    </rPh>
    <rPh sb="6" eb="8">
      <t>カテイ</t>
    </rPh>
    <phoneticPr fontId="14"/>
  </si>
  <si>
    <t>通信制</t>
    <rPh sb="0" eb="3">
      <t>ツウシンセイ</t>
    </rPh>
    <phoneticPr fontId="3"/>
  </si>
  <si>
    <t>私立</t>
  </si>
  <si>
    <t>4校以上</t>
    <phoneticPr fontId="3"/>
  </si>
  <si>
    <t>転出</t>
    <rPh sb="0" eb="2">
      <t>テンシュツ</t>
    </rPh>
    <phoneticPr fontId="3"/>
  </si>
  <si>
    <t>在籍高校や留学先高校等の奨学金</t>
    <phoneticPr fontId="3"/>
  </si>
  <si>
    <t>旅行（修学旅行）　</t>
    <phoneticPr fontId="3"/>
  </si>
  <si>
    <t>3か月以上 6か月未満</t>
    <phoneticPr fontId="3"/>
  </si>
  <si>
    <t>４年１か月～５年</t>
    <rPh sb="1" eb="2">
      <t>ネン</t>
    </rPh>
    <rPh sb="4" eb="5">
      <t>ゲツ</t>
    </rPh>
    <rPh sb="7" eb="8">
      <t>ネン</t>
    </rPh>
    <phoneticPr fontId="14"/>
  </si>
  <si>
    <t>2022年06月</t>
  </si>
  <si>
    <t>２年１か月～３年</t>
    <rPh sb="1" eb="2">
      <t>ネン</t>
    </rPh>
    <rPh sb="4" eb="5">
      <t>ゲツ</t>
    </rPh>
    <rPh sb="7" eb="8">
      <t>ネン</t>
    </rPh>
    <phoneticPr fontId="14"/>
  </si>
  <si>
    <t>教職員</t>
    <rPh sb="0" eb="3">
      <t>キョウショクイン</t>
    </rPh>
    <phoneticPr fontId="14"/>
  </si>
  <si>
    <t>応募者本人（応募者が主たる家計支持者である場合のみ）</t>
    <rPh sb="0" eb="3">
      <t>オウボシャ</t>
    </rPh>
    <rPh sb="3" eb="5">
      <t>ホンニン</t>
    </rPh>
    <rPh sb="6" eb="9">
      <t>オウボシャ</t>
    </rPh>
    <rPh sb="10" eb="11">
      <t>シュ</t>
    </rPh>
    <rPh sb="13" eb="15">
      <t>カケイ</t>
    </rPh>
    <rPh sb="15" eb="18">
      <t>シジシャ</t>
    </rPh>
    <rPh sb="21" eb="23">
      <t>バアイ</t>
    </rPh>
    <phoneticPr fontId="14"/>
  </si>
  <si>
    <t>IELTS (Academic Module)</t>
    <phoneticPr fontId="3"/>
  </si>
  <si>
    <t>（様式イ提出）受験した語学能力試験においてCEFRとの対照表なし</t>
    <rPh sb="1" eb="3">
      <t>ヨウシキ</t>
    </rPh>
    <rPh sb="4" eb="6">
      <t>テイシュツ</t>
    </rPh>
    <rPh sb="7" eb="9">
      <t>ジュケン</t>
    </rPh>
    <rPh sb="11" eb="13">
      <t>ゴガク</t>
    </rPh>
    <rPh sb="13" eb="15">
      <t>ノウリョク</t>
    </rPh>
    <rPh sb="15" eb="17">
      <t>シケン</t>
    </rPh>
    <rPh sb="27" eb="29">
      <t>タイショウ</t>
    </rPh>
    <rPh sb="29" eb="30">
      <t>ヒョウ</t>
    </rPh>
    <phoneticPr fontId="14"/>
  </si>
  <si>
    <t>国内外の「高等専門学校第４学年以降」に在籍したことがある</t>
    <rPh sb="5" eb="7">
      <t>コウトウ</t>
    </rPh>
    <rPh sb="7" eb="9">
      <t>センモン</t>
    </rPh>
    <rPh sb="9" eb="11">
      <t>ガッコウ</t>
    </rPh>
    <rPh sb="11" eb="12">
      <t>ダイ</t>
    </rPh>
    <rPh sb="13" eb="15">
      <t>ガクネン</t>
    </rPh>
    <rPh sb="15" eb="17">
      <t>イコウ</t>
    </rPh>
    <phoneticPr fontId="3"/>
  </si>
  <si>
    <t>その他（活動場所日本国内）</t>
    <rPh sb="2" eb="3">
      <t>タ</t>
    </rPh>
    <phoneticPr fontId="3"/>
  </si>
  <si>
    <t>日本国内の外国人学校</t>
    <rPh sb="0" eb="2">
      <t>ニホン</t>
    </rPh>
    <rPh sb="2" eb="4">
      <t>コクナイ</t>
    </rPh>
    <rPh sb="7" eb="8">
      <t>ジン</t>
    </rPh>
    <phoneticPr fontId="14"/>
  </si>
  <si>
    <t>－</t>
    <phoneticPr fontId="3"/>
  </si>
  <si>
    <t>外国に所在</t>
    <rPh sb="0" eb="2">
      <t>ガイコク</t>
    </rPh>
    <rPh sb="3" eb="5">
      <t>ショザイ</t>
    </rPh>
    <phoneticPr fontId="3"/>
  </si>
  <si>
    <t>中途退学</t>
    <rPh sb="0" eb="2">
      <t>チュウト</t>
    </rPh>
    <rPh sb="2" eb="4">
      <t>タイガク</t>
    </rPh>
    <phoneticPr fontId="3"/>
  </si>
  <si>
    <t>民間団体等の奨学金</t>
    <phoneticPr fontId="3"/>
  </si>
  <si>
    <t>旅行（修学旅行以外）</t>
    <phoneticPr fontId="3"/>
  </si>
  <si>
    <t>6か月以上 1年未満</t>
    <phoneticPr fontId="3"/>
  </si>
  <si>
    <t>５年１か月～６年</t>
    <rPh sb="1" eb="2">
      <t>ネン</t>
    </rPh>
    <rPh sb="4" eb="5">
      <t>ゲツ</t>
    </rPh>
    <rPh sb="7" eb="8">
      <t>ネン</t>
    </rPh>
    <phoneticPr fontId="14"/>
  </si>
  <si>
    <t>2022年07月</t>
  </si>
  <si>
    <t>医師・弁護士等</t>
    <rPh sb="0" eb="2">
      <t>イシ</t>
    </rPh>
    <rPh sb="3" eb="6">
      <t>ベンゴシ</t>
    </rPh>
    <rPh sb="6" eb="7">
      <t>トウ</t>
    </rPh>
    <phoneticPr fontId="14"/>
  </si>
  <si>
    <t>その他</t>
    <rPh sb="2" eb="3">
      <t>タ</t>
    </rPh>
    <phoneticPr fontId="14"/>
  </si>
  <si>
    <t>IELTS (Academic Module) Indicator</t>
    <phoneticPr fontId="3"/>
  </si>
  <si>
    <t>（様式イ提出）新型コロナウイルス感染症の影響により本制度で認められる語学能力試験の結果を提出できない</t>
    <rPh sb="1" eb="3">
      <t>ヨウシキ</t>
    </rPh>
    <rPh sb="4" eb="6">
      <t>テイシュツ</t>
    </rPh>
    <rPh sb="7" eb="9">
      <t>シンガタ</t>
    </rPh>
    <rPh sb="16" eb="19">
      <t>カンセンショウ</t>
    </rPh>
    <rPh sb="20" eb="22">
      <t>エイキョウ</t>
    </rPh>
    <rPh sb="25" eb="26">
      <t>ホン</t>
    </rPh>
    <rPh sb="26" eb="28">
      <t>セイド</t>
    </rPh>
    <rPh sb="29" eb="30">
      <t>ミト</t>
    </rPh>
    <rPh sb="34" eb="36">
      <t>ゴガク</t>
    </rPh>
    <rPh sb="36" eb="38">
      <t>ノウリョク</t>
    </rPh>
    <rPh sb="38" eb="40">
      <t>シケン</t>
    </rPh>
    <rPh sb="41" eb="43">
      <t>ケッカ</t>
    </rPh>
    <rPh sb="44" eb="46">
      <t>テイシュツ</t>
    </rPh>
    <phoneticPr fontId="14"/>
  </si>
  <si>
    <t>国内外の「大学（学部）」に在籍したことがある</t>
    <phoneticPr fontId="3"/>
  </si>
  <si>
    <t>就職（活動場所日本国外）</t>
    <rPh sb="0" eb="2">
      <t>シュウショク</t>
    </rPh>
    <rPh sb="3" eb="5">
      <t>カツドウ</t>
    </rPh>
    <rPh sb="5" eb="7">
      <t>バショ</t>
    </rPh>
    <rPh sb="10" eb="11">
      <t>ソト</t>
    </rPh>
    <phoneticPr fontId="3"/>
  </si>
  <si>
    <t>日本国内の各種学校</t>
    <rPh sb="0" eb="2">
      <t>ニホン</t>
    </rPh>
    <rPh sb="2" eb="4">
      <t>コクナイ</t>
    </rPh>
    <rPh sb="5" eb="7">
      <t>カクシュ</t>
    </rPh>
    <rPh sb="7" eb="9">
      <t>ガッコウ</t>
    </rPh>
    <phoneticPr fontId="14"/>
  </si>
  <si>
    <t>留学先政府の奨学金</t>
    <rPh sb="0" eb="3">
      <t>リュウガクサキ</t>
    </rPh>
    <rPh sb="3" eb="5">
      <t>セイフ</t>
    </rPh>
    <rPh sb="6" eb="9">
      <t>ショウガクキン</t>
    </rPh>
    <phoneticPr fontId="3"/>
  </si>
  <si>
    <t>その他</t>
    <phoneticPr fontId="3"/>
  </si>
  <si>
    <t>1年以上3年未満</t>
    <phoneticPr fontId="3"/>
  </si>
  <si>
    <t>６年１か月～７年</t>
    <rPh sb="1" eb="2">
      <t>ネン</t>
    </rPh>
    <rPh sb="4" eb="5">
      <t>ゲツ</t>
    </rPh>
    <rPh sb="7" eb="8">
      <t>ネン</t>
    </rPh>
    <phoneticPr fontId="14"/>
  </si>
  <si>
    <t>自営業・個人事業主</t>
    <rPh sb="0" eb="3">
      <t>ジエイギョウ</t>
    </rPh>
    <rPh sb="4" eb="6">
      <t>コジン</t>
    </rPh>
    <rPh sb="6" eb="9">
      <t>ジギョウヌシ</t>
    </rPh>
    <phoneticPr fontId="14"/>
  </si>
  <si>
    <t>なし</t>
    <phoneticPr fontId="14"/>
  </si>
  <si>
    <t>外国に所在する「大学入学準備コース」等に在籍したことがある</t>
    <rPh sb="0" eb="2">
      <t>ガイコク</t>
    </rPh>
    <rPh sb="3" eb="5">
      <t>ショザイ</t>
    </rPh>
    <rPh sb="8" eb="10">
      <t>ダイガク</t>
    </rPh>
    <rPh sb="10" eb="12">
      <t>ニュウガク</t>
    </rPh>
    <rPh sb="12" eb="14">
      <t>ジュンビ</t>
    </rPh>
    <rPh sb="18" eb="19">
      <t>トウ</t>
    </rPh>
    <phoneticPr fontId="3"/>
  </si>
  <si>
    <t>アルバイト（活動場所日本国外）</t>
    <phoneticPr fontId="3"/>
  </si>
  <si>
    <t>日本国内のインターナショナルスクール</t>
    <phoneticPr fontId="3"/>
  </si>
  <si>
    <t>その他</t>
    <rPh sb="2" eb="3">
      <t>ホカ</t>
    </rPh>
    <phoneticPr fontId="3"/>
  </si>
  <si>
    <t>3年以上　</t>
    <phoneticPr fontId="3"/>
  </si>
  <si>
    <t>2022年09月</t>
  </si>
  <si>
    <t>派遣社員等</t>
    <rPh sb="0" eb="2">
      <t>ハケン</t>
    </rPh>
    <rPh sb="2" eb="4">
      <t>シャイン</t>
    </rPh>
    <rPh sb="4" eb="5">
      <t>トウ</t>
    </rPh>
    <phoneticPr fontId="14"/>
  </si>
  <si>
    <t>外国に所在する「community college」等に在籍したことがある</t>
    <rPh sb="0" eb="2">
      <t>ガイコク</t>
    </rPh>
    <rPh sb="3" eb="5">
      <t>ショザイ</t>
    </rPh>
    <rPh sb="26" eb="27">
      <t>トウ</t>
    </rPh>
    <rPh sb="28" eb="30">
      <t>ザイセキ</t>
    </rPh>
    <phoneticPr fontId="3"/>
  </si>
  <si>
    <t>塾・予備校・語学学校で学修中（活動場所日本国外）</t>
    <phoneticPr fontId="3"/>
  </si>
  <si>
    <t>在外教育施設高等部</t>
    <rPh sb="0" eb="2">
      <t>ザイガイ</t>
    </rPh>
    <rPh sb="2" eb="4">
      <t>キョウイク</t>
    </rPh>
    <rPh sb="4" eb="6">
      <t>シセツ</t>
    </rPh>
    <rPh sb="6" eb="9">
      <t>コウトウブ</t>
    </rPh>
    <phoneticPr fontId="14"/>
  </si>
  <si>
    <t>パート・アルバイト</t>
  </si>
  <si>
    <t>その他国内外の高等教育機関に在籍したことがある</t>
    <rPh sb="2" eb="3">
      <t>タ</t>
    </rPh>
    <rPh sb="3" eb="6">
      <t>コクナイガイ</t>
    </rPh>
    <rPh sb="7" eb="9">
      <t>コウトウ</t>
    </rPh>
    <rPh sb="9" eb="11">
      <t>キョウイク</t>
    </rPh>
    <rPh sb="11" eb="13">
      <t>キカン</t>
    </rPh>
    <rPh sb="14" eb="16">
      <t>ザイセキ</t>
    </rPh>
    <phoneticPr fontId="3"/>
  </si>
  <si>
    <t>その他（活動場所日本国外）</t>
    <rPh sb="2" eb="3">
      <t>タ</t>
    </rPh>
    <phoneticPr fontId="3"/>
  </si>
  <si>
    <t>外国に所在する高校</t>
    <rPh sb="0" eb="2">
      <t>ガイコク</t>
    </rPh>
    <rPh sb="3" eb="5">
      <t>ショザイ</t>
    </rPh>
    <rPh sb="7" eb="9">
      <t>コウコウ</t>
    </rPh>
    <phoneticPr fontId="14"/>
  </si>
  <si>
    <t>2022年11月</t>
  </si>
  <si>
    <t>専業主夫・専業主婦</t>
    <rPh sb="0" eb="2">
      <t>センギョウ</t>
    </rPh>
    <rPh sb="2" eb="4">
      <t>シュフ</t>
    </rPh>
    <rPh sb="5" eb="7">
      <t>センギョウ</t>
    </rPh>
    <rPh sb="7" eb="9">
      <t>シュフ</t>
    </rPh>
    <phoneticPr fontId="14"/>
  </si>
  <si>
    <t>高校に在籍したことがない</t>
    <rPh sb="0" eb="2">
      <t>コウコウ</t>
    </rPh>
    <rPh sb="3" eb="5">
      <t>ザイセキ</t>
    </rPh>
    <phoneticPr fontId="14"/>
  </si>
  <si>
    <t>2022年12月</t>
  </si>
  <si>
    <t>無職</t>
    <rPh sb="0" eb="2">
      <t>ムショク</t>
    </rPh>
    <phoneticPr fontId="14"/>
  </si>
  <si>
    <t>2023年01月</t>
  </si>
  <si>
    <t>2023年02月</t>
  </si>
  <si>
    <t>－</t>
    <phoneticPr fontId="14"/>
  </si>
  <si>
    <t>2023年03月</t>
  </si>
  <si>
    <t>2023年05月</t>
  </si>
  <si>
    <t>2023年06月</t>
  </si>
  <si>
    <t>2023年07月</t>
  </si>
  <si>
    <t>2023年08月</t>
  </si>
  <si>
    <t>2023年09月</t>
  </si>
  <si>
    <t>2023年10月</t>
  </si>
  <si>
    <t>2023年11月</t>
  </si>
  <si>
    <t>2023年12月</t>
  </si>
  <si>
    <t>2024年01月</t>
  </si>
  <si>
    <t>2024年02月</t>
  </si>
  <si>
    <t>2024年03月</t>
  </si>
  <si>
    <t>2023年４月から2024年３月は、大学入学準備コースが必要な場合のみ、学士課程で選択できるようにする</t>
    <rPh sb="4" eb="5">
      <t>ネン</t>
    </rPh>
    <rPh sb="6" eb="7">
      <t>ガツ</t>
    </rPh>
    <rPh sb="13" eb="14">
      <t>ネン</t>
    </rPh>
    <rPh sb="15" eb="16">
      <t>ガツ</t>
    </rPh>
    <rPh sb="18" eb="20">
      <t>ダイガク</t>
    </rPh>
    <rPh sb="20" eb="22">
      <t>ニュウガク</t>
    </rPh>
    <rPh sb="22" eb="24">
      <t>ジュンビ</t>
    </rPh>
    <rPh sb="28" eb="30">
      <t>ヒツヨウ</t>
    </rPh>
    <rPh sb="31" eb="33">
      <t>バアイ</t>
    </rPh>
    <rPh sb="36" eb="38">
      <t>ガクシ</t>
    </rPh>
    <rPh sb="38" eb="40">
      <t>カテイ</t>
    </rPh>
    <rPh sb="41" eb="43">
      <t>センタク</t>
    </rPh>
    <phoneticPr fontId="3"/>
  </si>
  <si>
    <t>2022年度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4"/>
  </si>
  <si>
    <t>【地域別・アイウエオ順】</t>
    <rPh sb="1" eb="3">
      <t>チイキ</t>
    </rPh>
    <rPh sb="3" eb="4">
      <t>ベツ</t>
    </rPh>
    <rPh sb="10" eb="11">
      <t>ジュン</t>
    </rPh>
    <phoneticPr fontId="25"/>
  </si>
  <si>
    <t>2021年度より追加又は変更した国は赤字にしてあります。</t>
    <rPh sb="4" eb="6">
      <t>ネンド</t>
    </rPh>
    <rPh sb="8" eb="10">
      <t>ツイカ</t>
    </rPh>
    <rPh sb="10" eb="11">
      <t>マタ</t>
    </rPh>
    <rPh sb="12" eb="14">
      <t>ヘンコウ</t>
    </rPh>
    <rPh sb="16" eb="17">
      <t>クニ</t>
    </rPh>
    <rPh sb="18" eb="20">
      <t>アカジ</t>
    </rPh>
    <phoneticPr fontId="25"/>
  </si>
  <si>
    <t>国・地域コード</t>
    <rPh sb="0" eb="1">
      <t>クニ</t>
    </rPh>
    <rPh sb="2" eb="4">
      <t>チイキ</t>
    </rPh>
    <phoneticPr fontId="25"/>
  </si>
  <si>
    <t>国・地域名</t>
    <rPh sb="0" eb="1">
      <t>クニ</t>
    </rPh>
    <rPh sb="2" eb="4">
      <t>チイキ</t>
    </rPh>
    <rPh sb="4" eb="5">
      <t>メイ</t>
    </rPh>
    <phoneticPr fontId="25"/>
  </si>
  <si>
    <t>地域区分</t>
    <rPh sb="0" eb="2">
      <t>チイキ</t>
    </rPh>
    <rPh sb="2" eb="4">
      <t>クブン</t>
    </rPh>
    <phoneticPr fontId="25"/>
  </si>
  <si>
    <t>主な都市</t>
    <rPh sb="0" eb="1">
      <t>オモ</t>
    </rPh>
    <rPh sb="2" eb="4">
      <t>トシ</t>
    </rPh>
    <phoneticPr fontId="25"/>
  </si>
  <si>
    <t>アジア</t>
    <phoneticPr fontId="25"/>
  </si>
  <si>
    <t>122</t>
  </si>
  <si>
    <t>アフガニスタン</t>
    <phoneticPr fontId="4"/>
  </si>
  <si>
    <t>丙</t>
    <rPh sb="0" eb="1">
      <t>ヘイ</t>
    </rPh>
    <phoneticPr fontId="25"/>
  </si>
  <si>
    <t/>
  </si>
  <si>
    <t>107</t>
  </si>
  <si>
    <t>インド</t>
  </si>
  <si>
    <t>108</t>
  </si>
  <si>
    <t>乙</t>
    <rPh sb="0" eb="1">
      <t>オツ</t>
    </rPh>
    <phoneticPr fontId="25"/>
  </si>
  <si>
    <t>ジャカルタ</t>
  </si>
  <si>
    <t>104</t>
  </si>
  <si>
    <t>カンボジア</t>
  </si>
  <si>
    <t>191</t>
  </si>
  <si>
    <t>シンガポール</t>
  </si>
  <si>
    <t>指定</t>
    <rPh sb="0" eb="2">
      <t>シテイ</t>
    </rPh>
    <phoneticPr fontId="25"/>
  </si>
  <si>
    <t>119</t>
  </si>
  <si>
    <t>スリランカ</t>
  </si>
  <si>
    <t>120</t>
  </si>
  <si>
    <t>タイ</t>
  </si>
  <si>
    <t>バンコク</t>
  </si>
  <si>
    <t>115</t>
  </si>
  <si>
    <t>ネパール</t>
  </si>
  <si>
    <t>116</t>
  </si>
  <si>
    <t>パキスタン</t>
  </si>
  <si>
    <t>101</t>
  </si>
  <si>
    <t>バングラデシュ</t>
  </si>
  <si>
    <t>117</t>
  </si>
  <si>
    <t>フィリピン</t>
  </si>
  <si>
    <t>マニラ</t>
  </si>
  <si>
    <t>102</t>
  </si>
  <si>
    <t>ブータン</t>
  </si>
  <si>
    <t>103</t>
  </si>
  <si>
    <t>ブルネイ</t>
  </si>
  <si>
    <t>121</t>
  </si>
  <si>
    <t>ベトナム</t>
  </si>
  <si>
    <t>111</t>
  </si>
  <si>
    <t>マカオ</t>
  </si>
  <si>
    <t>112</t>
  </si>
  <si>
    <t>マレーシア</t>
  </si>
  <si>
    <t>クアラルンプール</t>
  </si>
  <si>
    <t>114</t>
  </si>
  <si>
    <t>ミャンマー</t>
  </si>
  <si>
    <t>ヤンゴン</t>
  </si>
  <si>
    <t>124</t>
  </si>
  <si>
    <t>モルディブ</t>
  </si>
  <si>
    <t>113</t>
  </si>
  <si>
    <t>モンゴル</t>
  </si>
  <si>
    <t>110</t>
  </si>
  <si>
    <t>ラオス</t>
  </si>
  <si>
    <t>106</t>
  </si>
  <si>
    <t>香港</t>
  </si>
  <si>
    <t>100</t>
  </si>
  <si>
    <t>台湾</t>
  </si>
  <si>
    <t>台北</t>
    <phoneticPr fontId="25"/>
  </si>
  <si>
    <t>109</t>
  </si>
  <si>
    <t>大韓民国</t>
  </si>
  <si>
    <t>ソウル</t>
  </si>
  <si>
    <t>105</t>
  </si>
  <si>
    <t>中国</t>
  </si>
  <si>
    <t>北京、上海</t>
  </si>
  <si>
    <t>123</t>
  </si>
  <si>
    <t>東ティモール</t>
  </si>
  <si>
    <t>中南米</t>
  </si>
  <si>
    <t>201</t>
  </si>
  <si>
    <t>アルゼンチン</t>
  </si>
  <si>
    <t>ブエノスアイレス</t>
  </si>
  <si>
    <t>220</t>
  </si>
  <si>
    <t>ウルグアイ</t>
  </si>
  <si>
    <t>209</t>
  </si>
  <si>
    <t>エクアドル</t>
  </si>
  <si>
    <t>210</t>
  </si>
  <si>
    <t>エルサルバドル</t>
  </si>
  <si>
    <t>207</t>
  </si>
  <si>
    <t>キューバ</t>
  </si>
  <si>
    <t>211</t>
  </si>
  <si>
    <t>グアテマラ</t>
  </si>
  <si>
    <t>206</t>
  </si>
  <si>
    <t>コスタリカ</t>
  </si>
  <si>
    <t>205</t>
  </si>
  <si>
    <t>コロンビア</t>
  </si>
  <si>
    <t>213</t>
  </si>
  <si>
    <t>ジャマイカ</t>
  </si>
  <si>
    <t>204</t>
  </si>
  <si>
    <t>チリ</t>
  </si>
  <si>
    <t>208</t>
  </si>
  <si>
    <t>ドミニカ共和国</t>
  </si>
  <si>
    <t>219</t>
  </si>
  <si>
    <t>トリニダード・トバゴ</t>
  </si>
  <si>
    <t>215</t>
  </si>
  <si>
    <t>ニカラグア</t>
  </si>
  <si>
    <t>222</t>
  </si>
  <si>
    <t>ハイチ</t>
  </si>
  <si>
    <t>216</t>
  </si>
  <si>
    <t>パナマ</t>
  </si>
  <si>
    <t>217</t>
  </si>
  <si>
    <t>パラグアイ</t>
  </si>
  <si>
    <t>203</t>
  </si>
  <si>
    <t>ブラジル</t>
  </si>
  <si>
    <t>サンパウロ、リオデジャネイロ</t>
  </si>
  <si>
    <t>221</t>
  </si>
  <si>
    <t>ベネズエラ</t>
  </si>
  <si>
    <t>218</t>
  </si>
  <si>
    <t>ペルー</t>
  </si>
  <si>
    <t>リマ</t>
  </si>
  <si>
    <t>202</t>
  </si>
  <si>
    <t>ボリビア</t>
  </si>
  <si>
    <t>212</t>
  </si>
  <si>
    <t>ホンジュラス</t>
  </si>
  <si>
    <t>214</t>
  </si>
  <si>
    <t>メキシコ</t>
  </si>
  <si>
    <t>メキシコシティー</t>
  </si>
  <si>
    <t>中近東</t>
  </si>
  <si>
    <t>393</t>
  </si>
  <si>
    <t>アラブ首長国連邦</t>
  </si>
  <si>
    <t>アブダビ</t>
  </si>
  <si>
    <t>314</t>
  </si>
  <si>
    <t>甲</t>
    <rPh sb="0" eb="1">
      <t>コウ</t>
    </rPh>
    <phoneticPr fontId="25"/>
  </si>
  <si>
    <t>上記指定都市以外</t>
    <rPh sb="0" eb="2">
      <t>ジョウキ</t>
    </rPh>
    <rPh sb="2" eb="4">
      <t>シテイ</t>
    </rPh>
    <rPh sb="4" eb="6">
      <t>トシ</t>
    </rPh>
    <rPh sb="6" eb="8">
      <t>イガイ</t>
    </rPh>
    <phoneticPr fontId="25"/>
  </si>
  <si>
    <t>315</t>
  </si>
  <si>
    <t>イエメン</t>
  </si>
  <si>
    <t>305</t>
  </si>
  <si>
    <t>イスラエル</t>
  </si>
  <si>
    <t>エルサレム</t>
  </si>
  <si>
    <t>304</t>
  </si>
  <si>
    <t>イラク</t>
  </si>
  <si>
    <t>303</t>
  </si>
  <si>
    <t>イラン</t>
  </si>
  <si>
    <t>309</t>
  </si>
  <si>
    <t>オマーン</t>
  </si>
  <si>
    <t>310</t>
  </si>
  <si>
    <t>カタール</t>
  </si>
  <si>
    <t>302</t>
  </si>
  <si>
    <t>キプロス</t>
  </si>
  <si>
    <t>391</t>
  </si>
  <si>
    <t>クウェート</t>
  </si>
  <si>
    <t>307</t>
  </si>
  <si>
    <t>392</t>
  </si>
  <si>
    <t>サウジアラビア</t>
  </si>
  <si>
    <t>ジッダ、リヤド</t>
  </si>
  <si>
    <t>311</t>
  </si>
  <si>
    <t>312</t>
  </si>
  <si>
    <t>シリア</t>
  </si>
  <si>
    <t>313</t>
  </si>
  <si>
    <t>トルコ</t>
  </si>
  <si>
    <t>301</t>
  </si>
  <si>
    <t>バーレーン</t>
  </si>
  <si>
    <t>316</t>
  </si>
  <si>
    <t>パレスチナ</t>
    <phoneticPr fontId="4"/>
  </si>
  <si>
    <t>306</t>
  </si>
  <si>
    <t>ヨルダン</t>
  </si>
  <si>
    <t>308</t>
  </si>
  <si>
    <t>レバノン</t>
  </si>
  <si>
    <t>アフリカ</t>
  </si>
  <si>
    <t>401</t>
  </si>
  <si>
    <t>アルジェリア</t>
  </si>
  <si>
    <t>426</t>
  </si>
  <si>
    <t>ウガンダ</t>
  </si>
  <si>
    <t>405</t>
  </si>
  <si>
    <t>エジプト</t>
  </si>
  <si>
    <t>カイロ</t>
  </si>
  <si>
    <t>406</t>
  </si>
  <si>
    <t>エチオピア</t>
  </si>
  <si>
    <t>408</t>
  </si>
  <si>
    <t>ガーナ</t>
  </si>
  <si>
    <t>407</t>
  </si>
  <si>
    <t>ガボン</t>
  </si>
  <si>
    <t>402</t>
  </si>
  <si>
    <t>カメルーン</t>
  </si>
  <si>
    <t>432</t>
  </si>
  <si>
    <t>ガンビア</t>
    <phoneticPr fontId="4"/>
  </si>
  <si>
    <t>409</t>
  </si>
  <si>
    <t>ギニア</t>
  </si>
  <si>
    <t>410</t>
  </si>
  <si>
    <t>ケニア</t>
  </si>
  <si>
    <t>ナイロビ</t>
  </si>
  <si>
    <t>491</t>
  </si>
  <si>
    <t>コートジボワール</t>
  </si>
  <si>
    <t>アビジャン</t>
  </si>
  <si>
    <t>404</t>
  </si>
  <si>
    <t>403</t>
  </si>
  <si>
    <t>コンゴ共和国</t>
  </si>
  <si>
    <t>422</t>
  </si>
  <si>
    <t>コンゴ民主共和国</t>
  </si>
  <si>
    <t>423</t>
  </si>
  <si>
    <t>ザンビア</t>
  </si>
  <si>
    <t>429</t>
  </si>
  <si>
    <t>シエラレオネ</t>
  </si>
  <si>
    <t>436</t>
  </si>
  <si>
    <t>ジブチ</t>
    <phoneticPr fontId="4"/>
  </si>
  <si>
    <t>424</t>
  </si>
  <si>
    <t>ジンバブエ</t>
  </si>
  <si>
    <t>419</t>
  </si>
  <si>
    <t>スーダン共和国</t>
  </si>
  <si>
    <t>417</t>
  </si>
  <si>
    <t>セネガル</t>
  </si>
  <si>
    <t>420</t>
  </si>
  <si>
    <t>タンザニア</t>
  </si>
  <si>
    <t>425</t>
  </si>
  <si>
    <t>チャド</t>
  </si>
  <si>
    <t>421</t>
  </si>
  <si>
    <t>チュニジア</t>
  </si>
  <si>
    <t>416</t>
  </si>
  <si>
    <t>ナイジェリア</t>
  </si>
  <si>
    <t>433</t>
  </si>
  <si>
    <t>ナミビア</t>
    <phoneticPr fontId="4"/>
  </si>
  <si>
    <t>434</t>
  </si>
  <si>
    <t>ニジェール</t>
    <phoneticPr fontId="4"/>
  </si>
  <si>
    <t>438</t>
  </si>
  <si>
    <t>ブルンジ</t>
    <phoneticPr fontId="4"/>
  </si>
  <si>
    <t>431</t>
  </si>
  <si>
    <t>ベナン共和国</t>
    <rPh sb="3" eb="6">
      <t>キョウワコク</t>
    </rPh>
    <phoneticPr fontId="18"/>
  </si>
  <si>
    <t>427</t>
  </si>
  <si>
    <t>ボツワナ</t>
  </si>
  <si>
    <t>413</t>
  </si>
  <si>
    <t>マダガスカル</t>
  </si>
  <si>
    <t>435</t>
  </si>
  <si>
    <t>マラウイ</t>
    <phoneticPr fontId="4"/>
  </si>
  <si>
    <t>414</t>
  </si>
  <si>
    <t>モーリタニア</t>
  </si>
  <si>
    <t>430</t>
  </si>
  <si>
    <t>モザンビーク</t>
  </si>
  <si>
    <t>415</t>
  </si>
  <si>
    <t>モロッコ</t>
  </si>
  <si>
    <t>412</t>
  </si>
  <si>
    <t>リビア</t>
  </si>
  <si>
    <t>411</t>
  </si>
  <si>
    <t>リベリア</t>
  </si>
  <si>
    <t>437</t>
  </si>
  <si>
    <t>ルワンダ</t>
  </si>
  <si>
    <t>418</t>
  </si>
  <si>
    <t>南アフリカ</t>
  </si>
  <si>
    <t>ケープタウン</t>
  </si>
  <si>
    <t>428</t>
  </si>
  <si>
    <t>南スーダン共和国</t>
  </si>
  <si>
    <t>北米</t>
  </si>
  <si>
    <t>591</t>
  </si>
  <si>
    <t>アメリカ合衆国</t>
    <phoneticPr fontId="4"/>
  </si>
  <si>
    <t>サンフランシスコ</t>
    <phoneticPr fontId="4"/>
  </si>
  <si>
    <t>592</t>
  </si>
  <si>
    <t>ニューヨーク  ※ニューヨーク州は非該当</t>
    <rPh sb="15" eb="16">
      <t>シュウ</t>
    </rPh>
    <rPh sb="17" eb="20">
      <t>ヒガイトウ</t>
    </rPh>
    <phoneticPr fontId="4"/>
  </si>
  <si>
    <t>593</t>
  </si>
  <si>
    <t>ロサンゼルス</t>
    <phoneticPr fontId="4"/>
  </si>
  <si>
    <t>594</t>
  </si>
  <si>
    <t>ワシントンD.C.  ※ワシントン州は非該当</t>
    <rPh sb="17" eb="18">
      <t>シュウ</t>
    </rPh>
    <rPh sb="19" eb="22">
      <t>ヒガイトウ</t>
    </rPh>
    <phoneticPr fontId="4"/>
  </si>
  <si>
    <t>502</t>
  </si>
  <si>
    <t>アメリカ合衆国</t>
  </si>
  <si>
    <t>ボストン、シアトル、アンカレッジ、ホノルル、シカゴ、ニューオリンズ等上記指定都市以外</t>
  </si>
  <si>
    <t>501</t>
  </si>
  <si>
    <t>カナダ</t>
  </si>
  <si>
    <t>バンクーバー、トロント、モントリオール</t>
    <phoneticPr fontId="4"/>
  </si>
  <si>
    <t>オセアニア</t>
  </si>
  <si>
    <t>601</t>
  </si>
  <si>
    <t>オーストラリア</t>
  </si>
  <si>
    <t>シドニー、メルボルン</t>
  </si>
  <si>
    <t>608</t>
  </si>
  <si>
    <t>キリバス</t>
  </si>
  <si>
    <t>615</t>
  </si>
  <si>
    <t>クック諸島</t>
  </si>
  <si>
    <t>614</t>
  </si>
  <si>
    <t>サモア</t>
  </si>
  <si>
    <t>610</t>
  </si>
  <si>
    <t>ソロモン諸島</t>
  </si>
  <si>
    <t>612</t>
  </si>
  <si>
    <t>ツバル</t>
  </si>
  <si>
    <t>617</t>
  </si>
  <si>
    <t>トケラウ諸島</t>
  </si>
  <si>
    <t>611</t>
  </si>
  <si>
    <t>トンガ</t>
  </si>
  <si>
    <t>609</t>
  </si>
  <si>
    <t>ナウル</t>
  </si>
  <si>
    <t>616</t>
  </si>
  <si>
    <t>ニウエ</t>
  </si>
  <si>
    <t>618</t>
  </si>
  <si>
    <t>ニューカレドニア</t>
  </si>
  <si>
    <t>602</t>
  </si>
  <si>
    <t>ニュージーランド</t>
  </si>
  <si>
    <t>ウェリントン</t>
  </si>
  <si>
    <t>613</t>
  </si>
  <si>
    <t>バヌアツ</t>
  </si>
  <si>
    <t>603</t>
  </si>
  <si>
    <t>パプアニューギニア</t>
  </si>
  <si>
    <t>604</t>
  </si>
  <si>
    <t>パラオ</t>
  </si>
  <si>
    <t>607</t>
  </si>
  <si>
    <t>フィジー諸島</t>
  </si>
  <si>
    <t>605</t>
  </si>
  <si>
    <t>マーシャル諸島</t>
  </si>
  <si>
    <t>606</t>
  </si>
  <si>
    <t>ミクロネシア</t>
  </si>
  <si>
    <t>ヨーロッパ</t>
  </si>
  <si>
    <t>720</t>
  </si>
  <si>
    <t>アイスランド</t>
  </si>
  <si>
    <t>721</t>
  </si>
  <si>
    <t>アイルランド</t>
  </si>
  <si>
    <t>743</t>
  </si>
  <si>
    <t>アゼルバイジャン</t>
  </si>
  <si>
    <t>701</t>
  </si>
  <si>
    <t>アルバニア</t>
  </si>
  <si>
    <t>746</t>
  </si>
  <si>
    <t>アルメニア</t>
    <phoneticPr fontId="4"/>
  </si>
  <si>
    <t>722</t>
  </si>
  <si>
    <t>イタリア</t>
  </si>
  <si>
    <t>ローマ</t>
  </si>
  <si>
    <t>710</t>
  </si>
  <si>
    <t>ウクライナ</t>
  </si>
  <si>
    <t>711</t>
  </si>
  <si>
    <t>ウズベキスタン</t>
  </si>
  <si>
    <t>タシケント</t>
  </si>
  <si>
    <t>703</t>
  </si>
  <si>
    <t>エストニア</t>
  </si>
  <si>
    <t>702</t>
  </si>
  <si>
    <t>オーストリア</t>
  </si>
  <si>
    <t>ウィーン</t>
  </si>
  <si>
    <t>726</t>
  </si>
  <si>
    <t>オランダ</t>
  </si>
  <si>
    <t>アムステルダム</t>
  </si>
  <si>
    <t>709</t>
  </si>
  <si>
    <t>カザフスタン</t>
  </si>
  <si>
    <t>725</t>
  </si>
  <si>
    <t>北マケドニア</t>
    <rPh sb="0" eb="1">
      <t>キタ</t>
    </rPh>
    <phoneticPr fontId="4"/>
  </si>
  <si>
    <t>718</t>
  </si>
  <si>
    <t>ギリシャ</t>
  </si>
  <si>
    <t>740</t>
  </si>
  <si>
    <t>キルギス</t>
  </si>
  <si>
    <t>712</t>
  </si>
  <si>
    <t>クロアチア</t>
  </si>
  <si>
    <t>747</t>
  </si>
  <si>
    <t>コソボ</t>
  </si>
  <si>
    <t>745</t>
  </si>
  <si>
    <t>ジョージア</t>
    <phoneticPr fontId="25"/>
  </si>
  <si>
    <t>793</t>
  </si>
  <si>
    <t>スイス</t>
  </si>
  <si>
    <t>ジュネーブ</t>
  </si>
  <si>
    <t>736</t>
  </si>
  <si>
    <t>チューリッヒ等上記指定都市以外</t>
    <rPh sb="6" eb="7">
      <t>トウ</t>
    </rPh>
    <rPh sb="7" eb="9">
      <t>ジョウキ</t>
    </rPh>
    <rPh sb="9" eb="11">
      <t>シテイ</t>
    </rPh>
    <rPh sb="11" eb="13">
      <t>トシ</t>
    </rPh>
    <rPh sb="13" eb="15">
      <t>イガイ</t>
    </rPh>
    <phoneticPr fontId="25"/>
  </si>
  <si>
    <t>735</t>
  </si>
  <si>
    <t>スウェーデン</t>
  </si>
  <si>
    <t>734</t>
  </si>
  <si>
    <t>スペイン</t>
  </si>
  <si>
    <t>マドリッド</t>
  </si>
  <si>
    <t>732</t>
  </si>
  <si>
    <t>スロバキア</t>
  </si>
  <si>
    <t>733</t>
  </si>
  <si>
    <t>スロベニア</t>
  </si>
  <si>
    <t>738</t>
  </si>
  <si>
    <t>セルビア</t>
  </si>
  <si>
    <t>741</t>
  </si>
  <si>
    <t>タジキスタン</t>
  </si>
  <si>
    <t>713</t>
  </si>
  <si>
    <t>チェコ</t>
  </si>
  <si>
    <t>プラハ</t>
  </si>
  <si>
    <t>714</t>
  </si>
  <si>
    <t>デンマーク</t>
  </si>
  <si>
    <t>コペンハーゲン</t>
  </si>
  <si>
    <t>717</t>
  </si>
  <si>
    <t>ドイツ</t>
  </si>
  <si>
    <t>フランクフルト、ハンブルグ</t>
  </si>
  <si>
    <t>748</t>
  </si>
  <si>
    <t>トルクメニスタン</t>
  </si>
  <si>
    <t>727</t>
  </si>
  <si>
    <t>ノルウェー</t>
  </si>
  <si>
    <t>719</t>
  </si>
  <si>
    <t>ハンガリー</t>
  </si>
  <si>
    <t>ブダペスト</t>
  </si>
  <si>
    <t>715</t>
  </si>
  <si>
    <t>フィンランド</t>
  </si>
  <si>
    <t>791</t>
  </si>
  <si>
    <t>フランス</t>
  </si>
  <si>
    <t>パリ</t>
  </si>
  <si>
    <t>716</t>
  </si>
  <si>
    <t>707</t>
  </si>
  <si>
    <t>ブルガリア</t>
  </si>
  <si>
    <t>ソフィア</t>
  </si>
  <si>
    <t>708</t>
  </si>
  <si>
    <t>ベラルーシ</t>
  </si>
  <si>
    <t>706</t>
  </si>
  <si>
    <t>ベルギー</t>
  </si>
  <si>
    <t>ブラッセル</t>
  </si>
  <si>
    <t>728</t>
  </si>
  <si>
    <t>ポーランド</t>
  </si>
  <si>
    <t>739</t>
  </si>
  <si>
    <t>ボスニア</t>
  </si>
  <si>
    <t>729</t>
  </si>
  <si>
    <t>ポルトガル</t>
  </si>
  <si>
    <t>724</t>
  </si>
  <si>
    <t>マルタ</t>
  </si>
  <si>
    <t>749</t>
  </si>
  <si>
    <t>モルドバ</t>
    <phoneticPr fontId="4"/>
  </si>
  <si>
    <t>742</t>
  </si>
  <si>
    <t>モンテネグロ</t>
  </si>
  <si>
    <t>704</t>
  </si>
  <si>
    <t>ラトビア</t>
  </si>
  <si>
    <t>705</t>
  </si>
  <si>
    <t>リトアニア</t>
  </si>
  <si>
    <t>744</t>
  </si>
  <si>
    <t>リヒテンシュタイン</t>
  </si>
  <si>
    <t>730</t>
  </si>
  <si>
    <t>ルーマニア</t>
  </si>
  <si>
    <t>723</t>
  </si>
  <si>
    <t>ルクセンブルク</t>
    <phoneticPr fontId="4"/>
  </si>
  <si>
    <t>792</t>
  </si>
  <si>
    <t>ロシア</t>
  </si>
  <si>
    <t>モスクワ</t>
  </si>
  <si>
    <t>731</t>
  </si>
  <si>
    <t>サンクトペテルブルグ等上記指定都市以外</t>
    <rPh sb="10" eb="11">
      <t>トウ</t>
    </rPh>
    <phoneticPr fontId="25"/>
  </si>
  <si>
    <t>794</t>
  </si>
  <si>
    <t>ロンドン</t>
  </si>
  <si>
    <t>737</t>
  </si>
  <si>
    <t>その他</t>
    <rPh sb="2" eb="3">
      <t>タ</t>
    </rPh>
    <phoneticPr fontId="4"/>
  </si>
  <si>
    <t>※本制度の指定都市について、留学先大学等の住所表記に指定都市名が含まれる都市に限ることとしますので、ご留意ください。</t>
    <rPh sb="14" eb="16">
      <t>リュウガク</t>
    </rPh>
    <rPh sb="16" eb="17">
      <t>サキ</t>
    </rPh>
    <phoneticPr fontId="4"/>
  </si>
  <si>
    <t>地方</t>
    <rPh sb="0" eb="2">
      <t>チホウ</t>
    </rPh>
    <phoneticPr fontId="3"/>
  </si>
  <si>
    <t>都道府県</t>
    <rPh sb="0" eb="4">
      <t>トドウフケン</t>
    </rPh>
    <phoneticPr fontId="3"/>
  </si>
  <si>
    <t>01</t>
    <phoneticPr fontId="3"/>
  </si>
  <si>
    <t>北海道</t>
    <rPh sb="0" eb="3">
      <t>ホッカイドウ</t>
    </rPh>
    <phoneticPr fontId="3"/>
  </si>
  <si>
    <t>02</t>
    <phoneticPr fontId="3"/>
  </si>
  <si>
    <t>東北</t>
    <rPh sb="0" eb="2">
      <t>トウホク</t>
    </rPh>
    <phoneticPr fontId="3"/>
  </si>
  <si>
    <t>青森県</t>
    <rPh sb="0" eb="3">
      <t>アオモリケン</t>
    </rPh>
    <phoneticPr fontId="3"/>
  </si>
  <si>
    <t>03</t>
    <phoneticPr fontId="3"/>
  </si>
  <si>
    <t>岩手県</t>
    <rPh sb="0" eb="3">
      <t>イワテケン</t>
    </rPh>
    <phoneticPr fontId="3"/>
  </si>
  <si>
    <t>04</t>
  </si>
  <si>
    <t>宮城県</t>
    <rPh sb="0" eb="3">
      <t>ミヤギケン</t>
    </rPh>
    <phoneticPr fontId="3"/>
  </si>
  <si>
    <t>05</t>
  </si>
  <si>
    <t>秋田県</t>
    <rPh sb="0" eb="3">
      <t>アキタケン</t>
    </rPh>
    <phoneticPr fontId="3"/>
  </si>
  <si>
    <t>06</t>
  </si>
  <si>
    <t>山形県</t>
    <phoneticPr fontId="3"/>
  </si>
  <si>
    <t>07</t>
  </si>
  <si>
    <t>福島県</t>
    <rPh sb="0" eb="2">
      <t>フクシマ</t>
    </rPh>
    <rPh sb="2" eb="3">
      <t>ケン</t>
    </rPh>
    <phoneticPr fontId="3"/>
  </si>
  <si>
    <t>08</t>
  </si>
  <si>
    <t>関東</t>
    <rPh sb="0" eb="2">
      <t>カントウ</t>
    </rPh>
    <phoneticPr fontId="3"/>
  </si>
  <si>
    <t>茨城県</t>
    <rPh sb="0" eb="3">
      <t>イバラキケン</t>
    </rPh>
    <phoneticPr fontId="3"/>
  </si>
  <si>
    <t>09</t>
  </si>
  <si>
    <t>栃木県</t>
    <rPh sb="0" eb="3">
      <t>トチギケン</t>
    </rPh>
    <phoneticPr fontId="3"/>
  </si>
  <si>
    <t>10</t>
  </si>
  <si>
    <t>群馬県</t>
    <rPh sb="0" eb="2">
      <t>グンマ</t>
    </rPh>
    <rPh sb="2" eb="3">
      <t>ケン</t>
    </rPh>
    <phoneticPr fontId="3"/>
  </si>
  <si>
    <t>11</t>
  </si>
  <si>
    <t>埼玉県</t>
    <rPh sb="0" eb="2">
      <t>サイタマ</t>
    </rPh>
    <rPh sb="2" eb="3">
      <t>ケン</t>
    </rPh>
    <phoneticPr fontId="3"/>
  </si>
  <si>
    <t>12</t>
  </si>
  <si>
    <t>千葉県</t>
    <rPh sb="0" eb="3">
      <t>チバケン</t>
    </rPh>
    <phoneticPr fontId="3"/>
  </si>
  <si>
    <t>東京都</t>
    <rPh sb="0" eb="3">
      <t>トウキョウト</t>
    </rPh>
    <phoneticPr fontId="3"/>
  </si>
  <si>
    <t>14</t>
  </si>
  <si>
    <t>神奈川県</t>
    <rPh sb="0" eb="4">
      <t>カナガワケン</t>
    </rPh>
    <phoneticPr fontId="3"/>
  </si>
  <si>
    <t>15</t>
  </si>
  <si>
    <t>北陸・甲信</t>
    <rPh sb="0" eb="2">
      <t>ホクリク</t>
    </rPh>
    <rPh sb="3" eb="5">
      <t>コウシン</t>
    </rPh>
    <phoneticPr fontId="3"/>
  </si>
  <si>
    <t>新潟県</t>
    <rPh sb="0" eb="2">
      <t>ニイガタ</t>
    </rPh>
    <rPh sb="2" eb="3">
      <t>ケン</t>
    </rPh>
    <phoneticPr fontId="3"/>
  </si>
  <si>
    <t>16</t>
  </si>
  <si>
    <t>富山県</t>
    <rPh sb="0" eb="2">
      <t>トヤマ</t>
    </rPh>
    <rPh sb="2" eb="3">
      <t>ケン</t>
    </rPh>
    <phoneticPr fontId="3"/>
  </si>
  <si>
    <t>17</t>
  </si>
  <si>
    <t>石川県</t>
    <rPh sb="0" eb="2">
      <t>イシカワ</t>
    </rPh>
    <rPh sb="2" eb="3">
      <t>ケン</t>
    </rPh>
    <phoneticPr fontId="3"/>
  </si>
  <si>
    <t>18</t>
  </si>
  <si>
    <t>福井県</t>
    <rPh sb="0" eb="3">
      <t>フクイケン</t>
    </rPh>
    <phoneticPr fontId="3"/>
  </si>
  <si>
    <t>19</t>
  </si>
  <si>
    <t>山梨県</t>
    <rPh sb="0" eb="2">
      <t>ヤマナシ</t>
    </rPh>
    <rPh sb="2" eb="3">
      <t>ケン</t>
    </rPh>
    <phoneticPr fontId="3"/>
  </si>
  <si>
    <t>20</t>
  </si>
  <si>
    <t>長野県</t>
    <rPh sb="0" eb="2">
      <t>ナガノ</t>
    </rPh>
    <rPh sb="2" eb="3">
      <t>ケン</t>
    </rPh>
    <phoneticPr fontId="3"/>
  </si>
  <si>
    <t>21</t>
  </si>
  <si>
    <t>東海</t>
    <rPh sb="0" eb="2">
      <t>トウカイ</t>
    </rPh>
    <phoneticPr fontId="3"/>
  </si>
  <si>
    <t>岐阜県</t>
    <rPh sb="0" eb="3">
      <t>ギフケン</t>
    </rPh>
    <phoneticPr fontId="3"/>
  </si>
  <si>
    <t>22</t>
  </si>
  <si>
    <t>静岡県</t>
    <rPh sb="0" eb="2">
      <t>シズオカ</t>
    </rPh>
    <rPh sb="2" eb="3">
      <t>ケン</t>
    </rPh>
    <phoneticPr fontId="3"/>
  </si>
  <si>
    <t>23</t>
  </si>
  <si>
    <t>愛知県</t>
    <rPh sb="0" eb="3">
      <t>アイチケン</t>
    </rPh>
    <phoneticPr fontId="3"/>
  </si>
  <si>
    <t>24</t>
  </si>
  <si>
    <t>三重県</t>
    <rPh sb="0" eb="3">
      <t>ミエケン</t>
    </rPh>
    <phoneticPr fontId="3"/>
  </si>
  <si>
    <t>25</t>
  </si>
  <si>
    <t>近畿</t>
    <rPh sb="0" eb="2">
      <t>キンキ</t>
    </rPh>
    <phoneticPr fontId="3"/>
  </si>
  <si>
    <t>滋賀県</t>
    <rPh sb="0" eb="3">
      <t>シガケン</t>
    </rPh>
    <phoneticPr fontId="3"/>
  </si>
  <si>
    <t>26</t>
  </si>
  <si>
    <t>京都府</t>
    <rPh sb="0" eb="3">
      <t>キョウトフ</t>
    </rPh>
    <phoneticPr fontId="3"/>
  </si>
  <si>
    <t>27</t>
  </si>
  <si>
    <t>大阪府</t>
    <rPh sb="0" eb="3">
      <t>オオサカフ</t>
    </rPh>
    <phoneticPr fontId="3"/>
  </si>
  <si>
    <t>28</t>
  </si>
  <si>
    <t>兵庫県</t>
    <rPh sb="0" eb="2">
      <t>ヒョウゴ</t>
    </rPh>
    <rPh sb="2" eb="3">
      <t>ケン</t>
    </rPh>
    <phoneticPr fontId="3"/>
  </si>
  <si>
    <t>29</t>
  </si>
  <si>
    <t>奈良県</t>
    <rPh sb="0" eb="3">
      <t>ナラケン</t>
    </rPh>
    <phoneticPr fontId="3"/>
  </si>
  <si>
    <t>30</t>
  </si>
  <si>
    <t>和歌山県</t>
    <rPh sb="0" eb="4">
      <t>ワカヤマケン</t>
    </rPh>
    <phoneticPr fontId="3"/>
  </si>
  <si>
    <t>31</t>
  </si>
  <si>
    <t>中国</t>
    <rPh sb="0" eb="2">
      <t>チュウゴク</t>
    </rPh>
    <phoneticPr fontId="3"/>
  </si>
  <si>
    <t>鳥取県</t>
    <rPh sb="0" eb="3">
      <t>トットリケン</t>
    </rPh>
    <phoneticPr fontId="3"/>
  </si>
  <si>
    <t>32</t>
  </si>
  <si>
    <t>島根県</t>
    <rPh sb="0" eb="3">
      <t>シマネケン</t>
    </rPh>
    <phoneticPr fontId="3"/>
  </si>
  <si>
    <t>33</t>
  </si>
  <si>
    <t>岡山県</t>
    <rPh sb="0" eb="3">
      <t>オカヤマケン</t>
    </rPh>
    <phoneticPr fontId="3"/>
  </si>
  <si>
    <t>34</t>
  </si>
  <si>
    <t>広島県</t>
    <rPh sb="0" eb="2">
      <t>ヒロシマ</t>
    </rPh>
    <rPh sb="2" eb="3">
      <t>ケン</t>
    </rPh>
    <phoneticPr fontId="3"/>
  </si>
  <si>
    <t>35</t>
  </si>
  <si>
    <t>山口県</t>
    <rPh sb="0" eb="2">
      <t>ヤマグチ</t>
    </rPh>
    <rPh sb="2" eb="3">
      <t>ケン</t>
    </rPh>
    <phoneticPr fontId="3"/>
  </si>
  <si>
    <t>36</t>
  </si>
  <si>
    <t>四国</t>
    <rPh sb="0" eb="2">
      <t>シコク</t>
    </rPh>
    <phoneticPr fontId="3"/>
  </si>
  <si>
    <t>徳島県</t>
    <rPh sb="0" eb="2">
      <t>トクシマ</t>
    </rPh>
    <rPh sb="2" eb="3">
      <t>ケン</t>
    </rPh>
    <phoneticPr fontId="3"/>
  </si>
  <si>
    <t>37</t>
  </si>
  <si>
    <t>香川県</t>
    <rPh sb="0" eb="3">
      <t>カガワケン</t>
    </rPh>
    <phoneticPr fontId="3"/>
  </si>
  <si>
    <t>38</t>
  </si>
  <si>
    <t>愛媛県</t>
    <rPh sb="0" eb="2">
      <t>エヒメ</t>
    </rPh>
    <rPh sb="2" eb="3">
      <t>ケン</t>
    </rPh>
    <phoneticPr fontId="3"/>
  </si>
  <si>
    <t>39</t>
  </si>
  <si>
    <t>高知県</t>
    <rPh sb="0" eb="3">
      <t>コウチケン</t>
    </rPh>
    <phoneticPr fontId="3"/>
  </si>
  <si>
    <t>40</t>
  </si>
  <si>
    <t>九州</t>
    <rPh sb="0" eb="2">
      <t>キュウシュウ</t>
    </rPh>
    <phoneticPr fontId="3"/>
  </si>
  <si>
    <t>福岡県</t>
    <rPh sb="0" eb="2">
      <t>フクオカ</t>
    </rPh>
    <rPh sb="2" eb="3">
      <t>ケン</t>
    </rPh>
    <phoneticPr fontId="3"/>
  </si>
  <si>
    <t>41</t>
  </si>
  <si>
    <t>佐賀県</t>
    <rPh sb="0" eb="3">
      <t>サガケン</t>
    </rPh>
    <phoneticPr fontId="3"/>
  </si>
  <si>
    <t>42</t>
  </si>
  <si>
    <t>長崎県</t>
    <rPh sb="0" eb="3">
      <t>ナガサキケン</t>
    </rPh>
    <phoneticPr fontId="3"/>
  </si>
  <si>
    <t>43</t>
  </si>
  <si>
    <t>熊本県</t>
    <rPh sb="0" eb="2">
      <t>クマモト</t>
    </rPh>
    <rPh sb="2" eb="3">
      <t>ケン</t>
    </rPh>
    <phoneticPr fontId="3"/>
  </si>
  <si>
    <t>44</t>
  </si>
  <si>
    <t>大分県</t>
    <rPh sb="0" eb="3">
      <t>オオイタケン</t>
    </rPh>
    <phoneticPr fontId="3"/>
  </si>
  <si>
    <t>45</t>
  </si>
  <si>
    <t>宮崎県</t>
    <rPh sb="0" eb="3">
      <t>ミヤザキケン</t>
    </rPh>
    <phoneticPr fontId="3"/>
  </si>
  <si>
    <t>46</t>
  </si>
  <si>
    <t>鹿児島県</t>
    <rPh sb="0" eb="3">
      <t>カゴシマ</t>
    </rPh>
    <rPh sb="3" eb="4">
      <t>ケン</t>
    </rPh>
    <phoneticPr fontId="3"/>
  </si>
  <si>
    <t>47</t>
  </si>
  <si>
    <t>沖縄県</t>
    <rPh sb="0" eb="2">
      <t>オキナワ</t>
    </rPh>
    <rPh sb="2" eb="3">
      <t>ケン</t>
    </rPh>
    <phoneticPr fontId="3"/>
  </si>
  <si>
    <t>○「留学計画の分野」</t>
    <rPh sb="2" eb="4">
      <t>リュウガク</t>
    </rPh>
    <rPh sb="4" eb="6">
      <t>ケイカク</t>
    </rPh>
    <rPh sb="7" eb="9">
      <t>ブンヤ</t>
    </rPh>
    <phoneticPr fontId="25"/>
  </si>
  <si>
    <t>※選択肢から選択してください。</t>
    <rPh sb="1" eb="4">
      <t>センタクシ</t>
    </rPh>
    <rPh sb="6" eb="8">
      <t>センタク</t>
    </rPh>
    <phoneticPr fontId="25"/>
  </si>
  <si>
    <t>※複数の分野を横断している場合は、より比重が大きい分野のコードを入力してください。</t>
    <rPh sb="1" eb="3">
      <t>フクスウ</t>
    </rPh>
    <rPh sb="4" eb="6">
      <t>ブンヤ</t>
    </rPh>
    <rPh sb="7" eb="9">
      <t>オウダン</t>
    </rPh>
    <rPh sb="13" eb="15">
      <t>バアイ</t>
    </rPh>
    <rPh sb="19" eb="21">
      <t>ヒジュウ</t>
    </rPh>
    <rPh sb="22" eb="23">
      <t>オオ</t>
    </rPh>
    <rPh sb="25" eb="27">
      <t>ブンヤ</t>
    </rPh>
    <rPh sb="32" eb="34">
      <t>ニュウリョク</t>
    </rPh>
    <phoneticPr fontId="25"/>
  </si>
  <si>
    <t>大分類</t>
    <rPh sb="0" eb="3">
      <t>ダイブンルイ</t>
    </rPh>
    <phoneticPr fontId="25"/>
  </si>
  <si>
    <t>中分類</t>
    <rPh sb="0" eb="3">
      <t>チュウブンルイ</t>
    </rPh>
    <phoneticPr fontId="25"/>
  </si>
  <si>
    <t>ｺｰﾄﾞ</t>
    <phoneticPr fontId="4"/>
  </si>
  <si>
    <t>小分類</t>
    <rPh sb="0" eb="1">
      <t>チイ</t>
    </rPh>
    <rPh sb="1" eb="3">
      <t>ブンルイ</t>
    </rPh>
    <phoneticPr fontId="25"/>
  </si>
  <si>
    <t>文系（文学・語学・教育・社会学等）　</t>
    <rPh sb="0" eb="2">
      <t>ブンケイ</t>
    </rPh>
    <rPh sb="3" eb="5">
      <t>ブンガク</t>
    </rPh>
    <rPh sb="6" eb="8">
      <t>ゴガク</t>
    </rPh>
    <rPh sb="9" eb="11">
      <t>キョウイク</t>
    </rPh>
    <rPh sb="12" eb="15">
      <t>シャカイガク</t>
    </rPh>
    <rPh sb="15" eb="16">
      <t>トウ</t>
    </rPh>
    <phoneticPr fontId="25"/>
  </si>
  <si>
    <t>人文科学系</t>
    <rPh sb="0" eb="2">
      <t>ジンブン</t>
    </rPh>
    <rPh sb="2" eb="4">
      <t>カガク</t>
    </rPh>
    <rPh sb="4" eb="5">
      <t>ケイ</t>
    </rPh>
    <phoneticPr fontId="25"/>
  </si>
  <si>
    <t>01</t>
  </si>
  <si>
    <t>文学</t>
  </si>
  <si>
    <t>02</t>
  </si>
  <si>
    <t>語学</t>
    <rPh sb="0" eb="2">
      <t>ゴガク</t>
    </rPh>
    <phoneticPr fontId="25"/>
  </si>
  <si>
    <t>03</t>
  </si>
  <si>
    <t>文化学</t>
  </si>
  <si>
    <t>歴史学・地理学</t>
    <rPh sb="0" eb="2">
      <t>レキシ</t>
    </rPh>
    <rPh sb="2" eb="3">
      <t>ガク</t>
    </rPh>
    <phoneticPr fontId="25"/>
  </si>
  <si>
    <t>哲学(宗教学を含む)</t>
    <rPh sb="0" eb="2">
      <t>テツガク</t>
    </rPh>
    <rPh sb="7" eb="8">
      <t>フク</t>
    </rPh>
    <phoneticPr fontId="25"/>
  </si>
  <si>
    <t>心理学</t>
  </si>
  <si>
    <t>ｺﾐｭﾆｹｰｼｮﾝ学</t>
    <rPh sb="9" eb="10">
      <t>ガク</t>
    </rPh>
    <phoneticPr fontId="25"/>
  </si>
  <si>
    <t>社会科学系</t>
    <rPh sb="0" eb="2">
      <t>シャカイ</t>
    </rPh>
    <rPh sb="2" eb="3">
      <t>カ</t>
    </rPh>
    <rPh sb="3" eb="4">
      <t>ガク</t>
    </rPh>
    <rPh sb="4" eb="5">
      <t>ケイ</t>
    </rPh>
    <phoneticPr fontId="25"/>
  </si>
  <si>
    <t>法学・法律学</t>
  </si>
  <si>
    <t>政治学</t>
  </si>
  <si>
    <t>経済学</t>
    <rPh sb="0" eb="3">
      <t>ケイザイガク</t>
    </rPh>
    <phoneticPr fontId="25"/>
  </si>
  <si>
    <t>商学(貿易・会計・流通・ﾋﾞｼﾞﾈｽ系を含む)</t>
    <rPh sb="18" eb="19">
      <t>ケイ</t>
    </rPh>
    <phoneticPr fontId="25"/>
  </si>
  <si>
    <t>観光学</t>
    <rPh sb="0" eb="3">
      <t>カンコウガク</t>
    </rPh>
    <phoneticPr fontId="25"/>
  </si>
  <si>
    <t>経営学</t>
  </si>
  <si>
    <t>MBA(経営学修士)</t>
    <rPh sb="4" eb="7">
      <t>ケイエイガク</t>
    </rPh>
    <rPh sb="7" eb="9">
      <t>シュウシ</t>
    </rPh>
    <phoneticPr fontId="25"/>
  </si>
  <si>
    <t>経営情報学</t>
    <rPh sb="0" eb="2">
      <t>ケイエイ</t>
    </rPh>
    <rPh sb="2" eb="4">
      <t>ジョウホウ</t>
    </rPh>
    <rPh sb="4" eb="5">
      <t>ガク</t>
    </rPh>
    <phoneticPr fontId="25"/>
  </si>
  <si>
    <t>社会学</t>
    <rPh sb="0" eb="3">
      <t>シャカイガク</t>
    </rPh>
    <phoneticPr fontId="25"/>
  </si>
  <si>
    <t>放送・新聞・ﾒﾃﾞｨｱ</t>
    <rPh sb="0" eb="2">
      <t>ホウソウ</t>
    </rPh>
    <rPh sb="3" eb="5">
      <t>シンブン</t>
    </rPh>
    <phoneticPr fontId="25"/>
  </si>
  <si>
    <t>社会福祉学</t>
    <rPh sb="0" eb="2">
      <t>シャカイ</t>
    </rPh>
    <rPh sb="2" eb="4">
      <t>フクシ</t>
    </rPh>
    <rPh sb="4" eb="5">
      <t>ガク</t>
    </rPh>
    <phoneticPr fontId="25"/>
  </si>
  <si>
    <t>教育学系</t>
  </si>
  <si>
    <t>教育学(教員養成含む)</t>
  </si>
  <si>
    <r>
      <t>理系（理学・工学・農学・医学等）</t>
    </r>
    <r>
      <rPr>
        <b/>
        <sz val="9"/>
        <rFont val="ＭＳ Ｐゴシック"/>
        <family val="3"/>
        <charset val="128"/>
      </rPr>
      <t>　</t>
    </r>
    <rPh sb="0" eb="2">
      <t>リケイ</t>
    </rPh>
    <rPh sb="3" eb="5">
      <t>リガク</t>
    </rPh>
    <rPh sb="6" eb="8">
      <t>コウガク</t>
    </rPh>
    <rPh sb="9" eb="11">
      <t>ノウガク</t>
    </rPh>
    <rPh sb="12" eb="14">
      <t>イガク</t>
    </rPh>
    <rPh sb="14" eb="15">
      <t>トウ</t>
    </rPh>
    <phoneticPr fontId="25"/>
  </si>
  <si>
    <t>理学系</t>
    <rPh sb="0" eb="3">
      <t>リガクケイ</t>
    </rPh>
    <phoneticPr fontId="25"/>
  </si>
  <si>
    <t>数学・情報科学・統計学</t>
    <rPh sb="8" eb="11">
      <t>トウケイガク</t>
    </rPh>
    <phoneticPr fontId="25"/>
  </si>
  <si>
    <t>物理学(天文学を含む)</t>
  </si>
  <si>
    <t>化学</t>
  </si>
  <si>
    <t>生物学</t>
  </si>
  <si>
    <t>地学</t>
  </si>
  <si>
    <t>資源学</t>
    <rPh sb="0" eb="2">
      <t>シゲン</t>
    </rPh>
    <rPh sb="2" eb="3">
      <t>ガク</t>
    </rPh>
    <phoneticPr fontId="25"/>
  </si>
  <si>
    <t>工学系</t>
    <rPh sb="0" eb="3">
      <t>コウガクケイ</t>
    </rPh>
    <phoneticPr fontId="25"/>
  </si>
  <si>
    <t>機械工学(自動車工学を含む)</t>
    <rPh sb="0" eb="2">
      <t>キカイ</t>
    </rPh>
    <rPh sb="2" eb="4">
      <t>コウガク</t>
    </rPh>
    <rPh sb="5" eb="8">
      <t>ジドウシャ</t>
    </rPh>
    <rPh sb="8" eb="10">
      <t>コウガク</t>
    </rPh>
    <rPh sb="11" eb="12">
      <t>フク</t>
    </rPh>
    <phoneticPr fontId="25"/>
  </si>
  <si>
    <t>電気電子工学・電気・電子</t>
    <rPh sb="0" eb="2">
      <t>デンキ</t>
    </rPh>
    <rPh sb="2" eb="4">
      <t>デンシ</t>
    </rPh>
    <rPh sb="4" eb="5">
      <t>コウ</t>
    </rPh>
    <rPh sb="5" eb="6">
      <t>ガク</t>
    </rPh>
    <rPh sb="7" eb="9">
      <t>デンキ</t>
    </rPh>
    <rPh sb="10" eb="12">
      <t>デンシ</t>
    </rPh>
    <phoneticPr fontId="25"/>
  </si>
  <si>
    <t>情報工学・ｺﾝﾋﾟｭｰﾀｰ</t>
    <rPh sb="0" eb="2">
      <t>ジョウホウ</t>
    </rPh>
    <rPh sb="2" eb="4">
      <t>コウガク</t>
    </rPh>
    <phoneticPr fontId="25"/>
  </si>
  <si>
    <t>土木工学</t>
    <rPh sb="0" eb="2">
      <t>ドボク</t>
    </rPh>
    <rPh sb="2" eb="4">
      <t>コウガク</t>
    </rPh>
    <phoneticPr fontId="25"/>
  </si>
  <si>
    <t>建築学(環境ﾃﾞｻﾞｲﾝ・都市ﾃﾞｻﾞｲﾝを含む)</t>
    <rPh sb="0" eb="3">
      <t>ケンチクガク</t>
    </rPh>
    <rPh sb="4" eb="6">
      <t>カンキョウ</t>
    </rPh>
    <rPh sb="22" eb="23">
      <t>フク</t>
    </rPh>
    <phoneticPr fontId="25"/>
  </si>
  <si>
    <t>応用化学</t>
    <rPh sb="0" eb="2">
      <t>オウヨウ</t>
    </rPh>
    <rPh sb="2" eb="4">
      <t>カガク</t>
    </rPh>
    <phoneticPr fontId="25"/>
  </si>
  <si>
    <t>応用物理学</t>
  </si>
  <si>
    <t>応用生物学(生物工学)</t>
    <rPh sb="0" eb="2">
      <t>オウヨウ</t>
    </rPh>
    <rPh sb="2" eb="5">
      <t>セイブツガク</t>
    </rPh>
    <phoneticPr fontId="25"/>
  </si>
  <si>
    <t>原子力工学</t>
    <rPh sb="0" eb="3">
      <t>ゲンシリョク</t>
    </rPh>
    <rPh sb="3" eb="5">
      <t>コウガク</t>
    </rPh>
    <phoneticPr fontId="25"/>
  </si>
  <si>
    <t>資源工学</t>
    <rPh sb="0" eb="2">
      <t>シゲン</t>
    </rPh>
    <rPh sb="2" eb="4">
      <t>コウガク</t>
    </rPh>
    <phoneticPr fontId="25"/>
  </si>
  <si>
    <t>材料工学</t>
    <rPh sb="0" eb="2">
      <t>ザイリョウ</t>
    </rPh>
    <rPh sb="2" eb="4">
      <t>コウガク</t>
    </rPh>
    <phoneticPr fontId="25"/>
  </si>
  <si>
    <t>船舶・海洋工学・商船学</t>
    <rPh sb="0" eb="2">
      <t>センパク</t>
    </rPh>
    <rPh sb="3" eb="5">
      <t>カイヨウ</t>
    </rPh>
    <rPh sb="5" eb="7">
      <t>コウガク</t>
    </rPh>
    <rPh sb="10" eb="11">
      <t>ガク</t>
    </rPh>
    <phoneticPr fontId="25"/>
  </si>
  <si>
    <t>航空・宇宙工学</t>
    <rPh sb="0" eb="2">
      <t>コウクウ</t>
    </rPh>
    <rPh sb="3" eb="5">
      <t>ウチュウ</t>
    </rPh>
    <rPh sb="5" eb="7">
      <t>コウガク</t>
    </rPh>
    <phoneticPr fontId="25"/>
  </si>
  <si>
    <t>経営・管理工学</t>
    <rPh sb="0" eb="2">
      <t>ケイエイ</t>
    </rPh>
    <rPh sb="3" eb="5">
      <t>カンリ</t>
    </rPh>
    <rPh sb="5" eb="7">
      <t>コウガク</t>
    </rPh>
    <phoneticPr fontId="25"/>
  </si>
  <si>
    <t>画像工学・光工学</t>
    <rPh sb="0" eb="2">
      <t>ガゾウ</t>
    </rPh>
    <rPh sb="2" eb="4">
      <t>コウガク</t>
    </rPh>
    <rPh sb="5" eb="6">
      <t>ヒカリ</t>
    </rPh>
    <rPh sb="6" eb="8">
      <t>コウガク</t>
    </rPh>
    <phoneticPr fontId="25"/>
  </si>
  <si>
    <t>医用工学</t>
    <rPh sb="0" eb="2">
      <t>イヨウ</t>
    </rPh>
    <rPh sb="2" eb="4">
      <t>コウガク</t>
    </rPh>
    <phoneticPr fontId="25"/>
  </si>
  <si>
    <t>農･水産・獣医系</t>
    <rPh sb="0" eb="1">
      <t>ノウ</t>
    </rPh>
    <rPh sb="2" eb="4">
      <t>スイサン</t>
    </rPh>
    <rPh sb="5" eb="7">
      <t>ジュウイ</t>
    </rPh>
    <rPh sb="7" eb="8">
      <t>ケイ</t>
    </rPh>
    <phoneticPr fontId="25"/>
  </si>
  <si>
    <t>農学</t>
    <rPh sb="0" eb="2">
      <t>ノウガク</t>
    </rPh>
    <phoneticPr fontId="25"/>
  </si>
  <si>
    <t>農芸化学</t>
    <rPh sb="0" eb="2">
      <t>ノウゲイ</t>
    </rPh>
    <rPh sb="2" eb="4">
      <t>カガク</t>
    </rPh>
    <phoneticPr fontId="25"/>
  </si>
  <si>
    <t>農業工学</t>
    <rPh sb="0" eb="2">
      <t>ノウギョウ</t>
    </rPh>
    <rPh sb="2" eb="4">
      <t>コウガク</t>
    </rPh>
    <phoneticPr fontId="25"/>
  </si>
  <si>
    <t>農業経済学</t>
    <rPh sb="0" eb="2">
      <t>ノウギョウ</t>
    </rPh>
    <rPh sb="2" eb="4">
      <t>ケイザイ</t>
    </rPh>
    <rPh sb="4" eb="5">
      <t>ガク</t>
    </rPh>
    <phoneticPr fontId="25"/>
  </si>
  <si>
    <t>森林科学</t>
    <rPh sb="0" eb="2">
      <t>シンリン</t>
    </rPh>
    <rPh sb="2" eb="4">
      <t>カガク</t>
    </rPh>
    <phoneticPr fontId="25"/>
  </si>
  <si>
    <t>生物生産学・生物資源学</t>
    <rPh sb="0" eb="2">
      <t>セイブツ</t>
    </rPh>
    <rPh sb="2" eb="4">
      <t>セイサン</t>
    </rPh>
    <rPh sb="6" eb="8">
      <t>セイブツ</t>
    </rPh>
    <rPh sb="8" eb="10">
      <t>シゲン</t>
    </rPh>
    <rPh sb="10" eb="11">
      <t>ガク</t>
    </rPh>
    <phoneticPr fontId="25"/>
  </si>
  <si>
    <t>48</t>
  </si>
  <si>
    <t>水産学</t>
    <rPh sb="0" eb="3">
      <t>スイサンガク</t>
    </rPh>
    <phoneticPr fontId="25"/>
  </si>
  <si>
    <t>49</t>
  </si>
  <si>
    <t>畜産学・獣医学</t>
  </si>
  <si>
    <t>50</t>
  </si>
  <si>
    <t>動物(畜産、獣医学以外)</t>
  </si>
  <si>
    <t>医療・保健学系</t>
    <rPh sb="0" eb="2">
      <t>イリョウ</t>
    </rPh>
    <rPh sb="3" eb="5">
      <t>ホケン</t>
    </rPh>
    <rPh sb="5" eb="6">
      <t>ガク</t>
    </rPh>
    <rPh sb="6" eb="7">
      <t>ケイ</t>
    </rPh>
    <phoneticPr fontId="25"/>
  </si>
  <si>
    <t>51</t>
  </si>
  <si>
    <t>医学</t>
    <rPh sb="0" eb="2">
      <t>イガク</t>
    </rPh>
    <phoneticPr fontId="25"/>
  </si>
  <si>
    <t>52</t>
  </si>
  <si>
    <t>歯学・歯科技工・歯科衛生</t>
    <rPh sb="0" eb="2">
      <t>シガク</t>
    </rPh>
    <rPh sb="3" eb="4">
      <t>ハ</t>
    </rPh>
    <rPh sb="4" eb="5">
      <t>カ</t>
    </rPh>
    <rPh sb="5" eb="7">
      <t>ギコウ</t>
    </rPh>
    <rPh sb="8" eb="10">
      <t>シカ</t>
    </rPh>
    <rPh sb="10" eb="12">
      <t>エイセイ</t>
    </rPh>
    <phoneticPr fontId="25"/>
  </si>
  <si>
    <t>53</t>
  </si>
  <si>
    <t>薬学</t>
    <rPh sb="0" eb="2">
      <t>ヤクガク</t>
    </rPh>
    <phoneticPr fontId="25"/>
  </si>
  <si>
    <t>54</t>
  </si>
  <si>
    <t>看護学・看護・介護</t>
    <rPh sb="0" eb="2">
      <t>カンゴ</t>
    </rPh>
    <rPh sb="2" eb="3">
      <t>ガク</t>
    </rPh>
    <rPh sb="4" eb="6">
      <t>カンゴ</t>
    </rPh>
    <rPh sb="7" eb="9">
      <t>カイゴ</t>
    </rPh>
    <phoneticPr fontId="25"/>
  </si>
  <si>
    <t>55</t>
  </si>
  <si>
    <t>保健学・衛生学</t>
    <rPh sb="0" eb="2">
      <t>ホケン</t>
    </rPh>
    <rPh sb="2" eb="3">
      <t>ガク</t>
    </rPh>
    <phoneticPr fontId="25"/>
  </si>
  <si>
    <t>56</t>
  </si>
  <si>
    <t>栄養学</t>
  </si>
  <si>
    <t>57</t>
  </si>
  <si>
    <t>臨床工学・医療技術・作業療法・理学療法</t>
    <rPh sb="0" eb="2">
      <t>リンショウ</t>
    </rPh>
    <rPh sb="2" eb="4">
      <t>コウガク</t>
    </rPh>
    <phoneticPr fontId="25"/>
  </si>
  <si>
    <t>文系・理系複合分野</t>
    <rPh sb="0" eb="2">
      <t>ブンケイ</t>
    </rPh>
    <rPh sb="3" eb="5">
      <t>リケイ</t>
    </rPh>
    <rPh sb="5" eb="7">
      <t>フクゴウ</t>
    </rPh>
    <rPh sb="7" eb="9">
      <t>ブンヤ</t>
    </rPh>
    <phoneticPr fontId="25"/>
  </si>
  <si>
    <t>生活科学系</t>
    <rPh sb="0" eb="2">
      <t>セイカツ</t>
    </rPh>
    <rPh sb="2" eb="4">
      <t>カガク</t>
    </rPh>
    <rPh sb="4" eb="5">
      <t>ケイ</t>
    </rPh>
    <phoneticPr fontId="25"/>
  </si>
  <si>
    <t>58</t>
  </si>
  <si>
    <t>家政学・生活科学</t>
    <rPh sb="0" eb="3">
      <t>カセイガク</t>
    </rPh>
    <rPh sb="4" eb="6">
      <t>セイカツ</t>
    </rPh>
    <rPh sb="6" eb="8">
      <t>カガク</t>
    </rPh>
    <phoneticPr fontId="25"/>
  </si>
  <si>
    <t>59</t>
  </si>
  <si>
    <t>食物学・調理・栄養</t>
    <rPh sb="0" eb="3">
      <t>ショクモツガク</t>
    </rPh>
    <phoneticPr fontId="25"/>
  </si>
  <si>
    <t>60</t>
  </si>
  <si>
    <t>被服学・服飾・ﾌｧｯｼｮﾝ</t>
    <rPh sb="0" eb="3">
      <t>ヒフクガク</t>
    </rPh>
    <phoneticPr fontId="25"/>
  </si>
  <si>
    <t>61</t>
  </si>
  <si>
    <t>住居学</t>
    <rPh sb="0" eb="2">
      <t>ジュウキョ</t>
    </rPh>
    <rPh sb="2" eb="3">
      <t>ガク</t>
    </rPh>
    <phoneticPr fontId="25"/>
  </si>
  <si>
    <t>62</t>
  </si>
  <si>
    <t>児童学・子ども学</t>
    <rPh sb="4" eb="5">
      <t>コ</t>
    </rPh>
    <rPh sb="7" eb="8">
      <t>ガク</t>
    </rPh>
    <phoneticPr fontId="25"/>
  </si>
  <si>
    <t>63</t>
  </si>
  <si>
    <t>理容・美容</t>
    <rPh sb="0" eb="2">
      <t>リヨウ</t>
    </rPh>
    <rPh sb="3" eb="5">
      <t>ビヨウ</t>
    </rPh>
    <phoneticPr fontId="25"/>
  </si>
  <si>
    <t>芸術学系</t>
    <rPh sb="0" eb="2">
      <t>ゲイジュツ</t>
    </rPh>
    <rPh sb="2" eb="3">
      <t>ガク</t>
    </rPh>
    <rPh sb="3" eb="4">
      <t>ケイ</t>
    </rPh>
    <phoneticPr fontId="25"/>
  </si>
  <si>
    <t>64</t>
  </si>
  <si>
    <t>美術</t>
  </si>
  <si>
    <t>65</t>
  </si>
  <si>
    <t>工芸</t>
  </si>
  <si>
    <t>66</t>
  </si>
  <si>
    <t>ﾃﾞｻﾞｲﾝ</t>
  </si>
  <si>
    <t>67</t>
  </si>
  <si>
    <t>音楽</t>
    <rPh sb="0" eb="2">
      <t>オンガク</t>
    </rPh>
    <phoneticPr fontId="25"/>
  </si>
  <si>
    <t>68</t>
  </si>
  <si>
    <t>視覚･映像、演劇、CG(ｱﾆﾒ・ﾏﾝｶﾞ・声優以外)</t>
    <rPh sb="0" eb="2">
      <t>シカク</t>
    </rPh>
    <rPh sb="3" eb="5">
      <t>エイゾウ</t>
    </rPh>
    <rPh sb="6" eb="8">
      <t>エンゲキ</t>
    </rPh>
    <rPh sb="21" eb="23">
      <t>セイユウ</t>
    </rPh>
    <rPh sb="23" eb="25">
      <t>イガイ</t>
    </rPh>
    <phoneticPr fontId="25"/>
  </si>
  <si>
    <t>69</t>
  </si>
  <si>
    <t>ｱﾆﾒ・ﾏﾝｶﾞ・声優</t>
    <rPh sb="9" eb="11">
      <t>セイユウ</t>
    </rPh>
    <phoneticPr fontId="25"/>
  </si>
  <si>
    <t>総合・学際部系</t>
  </si>
  <si>
    <t>70</t>
  </si>
  <si>
    <t>教養学</t>
  </si>
  <si>
    <t>71</t>
  </si>
  <si>
    <t>総合科学</t>
  </si>
  <si>
    <t>72</t>
  </si>
  <si>
    <t>人間科学</t>
  </si>
  <si>
    <t>73</t>
  </si>
  <si>
    <t>国際関係学</t>
  </si>
  <si>
    <t>74</t>
  </si>
  <si>
    <t>国際文化学</t>
  </si>
  <si>
    <t>75</t>
  </si>
  <si>
    <t>ｽﾎﾟｰﾂ科学･健康科学</t>
    <rPh sb="5" eb="7">
      <t>カガク</t>
    </rPh>
    <rPh sb="8" eb="10">
      <t>ケンコウ</t>
    </rPh>
    <rPh sb="10" eb="12">
      <t>カガク</t>
    </rPh>
    <phoneticPr fontId="25"/>
  </si>
  <si>
    <t>76</t>
  </si>
  <si>
    <t>環境学</t>
    <rPh sb="0" eb="3">
      <t>カンキョウガク</t>
    </rPh>
    <phoneticPr fontId="25"/>
  </si>
  <si>
    <t>未来テクノロジー分野</t>
    <rPh sb="0" eb="2">
      <t>ミライ</t>
    </rPh>
    <rPh sb="8" eb="10">
      <t>ブンヤ</t>
    </rPh>
    <phoneticPr fontId="25"/>
  </si>
  <si>
    <t>77</t>
  </si>
  <si>
    <t>AI（機械学習等）</t>
    <rPh sb="3" eb="5">
      <t>キカイ</t>
    </rPh>
    <rPh sb="5" eb="7">
      <t>ガクシュウ</t>
    </rPh>
    <rPh sb="7" eb="8">
      <t>トウ</t>
    </rPh>
    <phoneticPr fontId="25"/>
  </si>
  <si>
    <t>78</t>
  </si>
  <si>
    <t>AR/VR</t>
  </si>
  <si>
    <t>79</t>
  </si>
  <si>
    <t>IoT</t>
  </si>
  <si>
    <t>80</t>
  </si>
  <si>
    <t>オープンソースソフトウェア</t>
  </si>
  <si>
    <t>81</t>
  </si>
  <si>
    <t>情報・サイバーセキュリティ</t>
    <rPh sb="0" eb="2">
      <t>ジョウホウ</t>
    </rPh>
    <phoneticPr fontId="25"/>
  </si>
  <si>
    <t>82</t>
  </si>
  <si>
    <t>スーパー・量子コンピューティング</t>
    <rPh sb="5" eb="7">
      <t>リョウシ</t>
    </rPh>
    <phoneticPr fontId="25"/>
  </si>
  <si>
    <t>83</t>
  </si>
  <si>
    <t>データサイエンス</t>
  </si>
  <si>
    <t>84</t>
  </si>
  <si>
    <t>ロボティクス</t>
  </si>
  <si>
    <t>高等学校等の学業成績基準</t>
    <rPh sb="0" eb="2">
      <t>コウトウ</t>
    </rPh>
    <rPh sb="2" eb="4">
      <t>ガッコウ</t>
    </rPh>
    <rPh sb="4" eb="5">
      <t>トウ</t>
    </rPh>
    <rPh sb="6" eb="8">
      <t>ガクギョウ</t>
    </rPh>
    <rPh sb="8" eb="10">
      <t>セイセキ</t>
    </rPh>
    <rPh sb="10" eb="12">
      <t>キジュン</t>
    </rPh>
    <phoneticPr fontId="1"/>
  </si>
  <si>
    <r>
      <t>都道府県名</t>
    </r>
    <r>
      <rPr>
        <sz val="6"/>
        <rFont val="メイリオ"/>
        <family val="3"/>
        <charset val="128"/>
      </rPr>
      <t>（日本国内の場合）</t>
    </r>
    <r>
      <rPr>
        <sz val="6"/>
        <color theme="1"/>
        <rFont val="メイリオ"/>
        <family val="3"/>
        <charset val="128"/>
      </rPr>
      <t>（卒業・修了（見込み）高校）</t>
    </r>
    <rPh sb="0" eb="4">
      <t>トドウフケン</t>
    </rPh>
    <rPh sb="4" eb="5">
      <t>メイ</t>
    </rPh>
    <rPh sb="6" eb="8">
      <t>ニホン</t>
    </rPh>
    <rPh sb="8" eb="10">
      <t>コクナイ</t>
    </rPh>
    <rPh sb="11" eb="13">
      <t>バアイ</t>
    </rPh>
    <rPh sb="18" eb="20">
      <t>シュウリョウ</t>
    </rPh>
    <phoneticPr fontId="1"/>
  </si>
  <si>
    <r>
      <t>国地域コード</t>
    </r>
    <r>
      <rPr>
        <u/>
        <sz val="6"/>
        <color theme="1"/>
        <rFont val="メイリオ"/>
        <family val="3"/>
        <charset val="128"/>
      </rPr>
      <t>（日本国外の場合）</t>
    </r>
    <rPh sb="0" eb="1">
      <t>クニ</t>
    </rPh>
    <rPh sb="1" eb="3">
      <t>チイキ</t>
    </rPh>
    <rPh sb="7" eb="9">
      <t>ニホン</t>
    </rPh>
    <rPh sb="9" eb="11">
      <t>コクガイ</t>
    </rPh>
    <rPh sb="12" eb="14">
      <t>バアイ</t>
    </rPh>
    <phoneticPr fontId="4"/>
  </si>
  <si>
    <r>
      <t>入学等年</t>
    </r>
    <r>
      <rPr>
        <u/>
        <sz val="6"/>
        <color theme="1"/>
        <rFont val="メイリオ"/>
        <family val="3"/>
        <charset val="128"/>
      </rPr>
      <t>月</t>
    </r>
    <r>
      <rPr>
        <sz val="6"/>
        <color theme="1"/>
        <rFont val="メイリオ"/>
        <family val="3"/>
        <charset val="128"/>
      </rPr>
      <t>（卒業・修了（見込み）高校）</t>
    </r>
    <rPh sb="0" eb="2">
      <t>ニュウガク</t>
    </rPh>
    <rPh sb="2" eb="3">
      <t>トウ</t>
    </rPh>
    <rPh sb="3" eb="4">
      <t>ネン</t>
    </rPh>
    <rPh sb="4" eb="5">
      <t>ツキ</t>
    </rPh>
    <rPh sb="6" eb="8">
      <t>ソツギョウ</t>
    </rPh>
    <rPh sb="12" eb="14">
      <t>ミコ</t>
    </rPh>
    <rPh sb="16" eb="18">
      <t>コウコウ</t>
    </rPh>
    <phoneticPr fontId="1"/>
  </si>
  <si>
    <r>
      <t>高校卒業・修了（見込み）等年</t>
    </r>
    <r>
      <rPr>
        <sz val="6"/>
        <rFont val="メイリオ"/>
        <family val="3"/>
        <charset val="128"/>
      </rPr>
      <t>月</t>
    </r>
    <r>
      <rPr>
        <sz val="6"/>
        <color theme="1"/>
        <rFont val="メイリオ"/>
        <family val="3"/>
        <charset val="128"/>
      </rPr>
      <t xml:space="preserve">
（卒業・修了（見込み）高校）</t>
    </r>
    <rPh sb="0" eb="2">
      <t>コウコウ</t>
    </rPh>
    <rPh sb="2" eb="4">
      <t>ソツギョウ</t>
    </rPh>
    <rPh sb="5" eb="7">
      <t>シュウリョウ</t>
    </rPh>
    <rPh sb="8" eb="10">
      <t>ミコ</t>
    </rPh>
    <rPh sb="12" eb="13">
      <t>トウ</t>
    </rPh>
    <rPh sb="13" eb="14">
      <t>ネン</t>
    </rPh>
    <phoneticPr fontId="1"/>
  </si>
  <si>
    <t>留学先大学2</t>
    <rPh sb="0" eb="3">
      <t>リュウガクサキ</t>
    </rPh>
    <phoneticPr fontId="4"/>
  </si>
  <si>
    <t>入学準備コース2</t>
    <rPh sb="0" eb="2">
      <t>ニュウガク</t>
    </rPh>
    <rPh sb="2" eb="4">
      <t>ジュンビ</t>
    </rPh>
    <phoneticPr fontId="4"/>
  </si>
  <si>
    <t>留学先大学3</t>
    <rPh sb="0" eb="3">
      <t>リュウガクサキ</t>
    </rPh>
    <phoneticPr fontId="4"/>
  </si>
  <si>
    <t>入学準備コース3</t>
    <rPh sb="0" eb="2">
      <t>ニュウガク</t>
    </rPh>
    <rPh sb="2" eb="4">
      <t>ジュンビ</t>
    </rPh>
    <phoneticPr fontId="4"/>
  </si>
  <si>
    <t>留学先大学4</t>
    <rPh sb="0" eb="3">
      <t>リュウガクサキ</t>
    </rPh>
    <phoneticPr fontId="4"/>
  </si>
  <si>
    <t>入学準備コース4</t>
    <rPh sb="0" eb="2">
      <t>ニュウガク</t>
    </rPh>
    <rPh sb="2" eb="4">
      <t>ジュンビ</t>
    </rPh>
    <phoneticPr fontId="4"/>
  </si>
  <si>
    <t>留学先大学5</t>
    <rPh sb="0" eb="3">
      <t>リュウガクサキ</t>
    </rPh>
    <rPh sb="3" eb="5">
      <t>ダイガク</t>
    </rPh>
    <phoneticPr fontId="4"/>
  </si>
  <si>
    <t>入学準備コース5</t>
    <rPh sb="0" eb="2">
      <t>ニュウガク</t>
    </rPh>
    <rPh sb="2" eb="4">
      <t>ジュンビ</t>
    </rPh>
    <phoneticPr fontId="4"/>
  </si>
  <si>
    <t>留学先大学6</t>
    <rPh sb="0" eb="3">
      <t>リュウガクサキ</t>
    </rPh>
    <phoneticPr fontId="4"/>
  </si>
  <si>
    <t>入学準備コース6</t>
    <rPh sb="0" eb="2">
      <t>ニュウガク</t>
    </rPh>
    <rPh sb="2" eb="4">
      <t>ジュンビ</t>
    </rPh>
    <phoneticPr fontId="4"/>
  </si>
  <si>
    <t>留学先大学7</t>
    <rPh sb="0" eb="3">
      <t>リュウガクサキ</t>
    </rPh>
    <phoneticPr fontId="4"/>
  </si>
  <si>
    <t>入学準備コース7</t>
    <rPh sb="0" eb="2">
      <t>ニュウガク</t>
    </rPh>
    <rPh sb="2" eb="4">
      <t>ジュンビ</t>
    </rPh>
    <phoneticPr fontId="4"/>
  </si>
  <si>
    <t>留学先大学8</t>
    <rPh sb="0" eb="3">
      <t>リュウガクサキ</t>
    </rPh>
    <phoneticPr fontId="4"/>
  </si>
  <si>
    <t>入学準備コース8</t>
    <rPh sb="0" eb="2">
      <t>ニュウガク</t>
    </rPh>
    <rPh sb="2" eb="4">
      <t>ジュンビ</t>
    </rPh>
    <phoneticPr fontId="4"/>
  </si>
  <si>
    <t>大学入学準備コース語学能力試験名とレベル（点数）</t>
    <rPh sb="15" eb="16">
      <t>メイ</t>
    </rPh>
    <phoneticPr fontId="1"/>
  </si>
  <si>
    <t>誕生年は西暦4桁で入力してください。yyyy/m/d</t>
    <rPh sb="0" eb="3">
      <t>タンジョウネン</t>
    </rPh>
    <rPh sb="4" eb="6">
      <t>セイレキ</t>
    </rPh>
    <rPh sb="7" eb="8">
      <t>ケタ</t>
    </rPh>
    <phoneticPr fontId="5"/>
  </si>
  <si>
    <t>住所を入力してください。応募時に日本に住所を有していない場合は応募できません。</t>
    <rPh sb="0" eb="2">
      <t>ジュウショ</t>
    </rPh>
    <rPh sb="12" eb="14">
      <t>オウボ</t>
    </rPh>
    <rPh sb="14" eb="15">
      <t>ジ</t>
    </rPh>
    <rPh sb="16" eb="18">
      <t>ニホン</t>
    </rPh>
    <rPh sb="19" eb="21">
      <t>ジュウショ</t>
    </rPh>
    <rPh sb="22" eb="23">
      <t>ユウ</t>
    </rPh>
    <rPh sb="28" eb="30">
      <t>バアイ</t>
    </rPh>
    <rPh sb="31" eb="33">
      <t>オウボ</t>
    </rPh>
    <phoneticPr fontId="5"/>
  </si>
  <si>
    <t>家計支持者（父）の氏名を入力してください。姓と名の間にスペースを入れてください。父がいない場合は、「－（ハイフン）」を入力してください。</t>
    <rPh sb="6" eb="7">
      <t>チチ</t>
    </rPh>
    <rPh sb="9" eb="11">
      <t>シメイ</t>
    </rPh>
    <rPh sb="21" eb="22">
      <t>セイ</t>
    </rPh>
    <rPh sb="23" eb="24">
      <t>ナ</t>
    </rPh>
    <rPh sb="25" eb="26">
      <t>アイダ</t>
    </rPh>
    <rPh sb="32" eb="33">
      <t>イ</t>
    </rPh>
    <phoneticPr fontId="4"/>
  </si>
  <si>
    <t>勤務先が複数ある場合、全部入力してください。フリーランス等の場合は「翻訳」等、事業内容を入力してください。家計支持者（父）の所得証明書を提出できない場合や勤務先がない場合は、「－（ハイフン）」を入力してください。</t>
    <rPh sb="0" eb="3">
      <t>キンムサキ</t>
    </rPh>
    <rPh sb="4" eb="6">
      <t>フクスウ</t>
    </rPh>
    <rPh sb="8" eb="10">
      <t>バアイ</t>
    </rPh>
    <rPh sb="11" eb="13">
      <t>ゼンブ</t>
    </rPh>
    <rPh sb="13" eb="15">
      <t>ニュウリョク</t>
    </rPh>
    <rPh sb="28" eb="29">
      <t>トウ</t>
    </rPh>
    <rPh sb="30" eb="32">
      <t>バアイ</t>
    </rPh>
    <rPh sb="34" eb="36">
      <t>ホンヤク</t>
    </rPh>
    <rPh sb="37" eb="38">
      <t>トウ</t>
    </rPh>
    <rPh sb="39" eb="41">
      <t>ジギョウ</t>
    </rPh>
    <rPh sb="41" eb="43">
      <t>ナイヨウ</t>
    </rPh>
    <rPh sb="44" eb="46">
      <t>ニュウリョク</t>
    </rPh>
    <rPh sb="53" eb="55">
      <t>カケイ</t>
    </rPh>
    <rPh sb="55" eb="58">
      <t>シジシャ</t>
    </rPh>
    <rPh sb="59" eb="60">
      <t>チチ</t>
    </rPh>
    <rPh sb="62" eb="64">
      <t>ショトク</t>
    </rPh>
    <rPh sb="64" eb="67">
      <t>ショウメイショ</t>
    </rPh>
    <rPh sb="68" eb="70">
      <t>テイシュツ</t>
    </rPh>
    <rPh sb="74" eb="76">
      <t>バアイ</t>
    </rPh>
    <rPh sb="77" eb="79">
      <t>キンム</t>
    </rPh>
    <rPh sb="79" eb="80">
      <t>サキ</t>
    </rPh>
    <rPh sb="83" eb="85">
      <t>バアイ</t>
    </rPh>
    <rPh sb="97" eb="99">
      <t>ニュウリョク</t>
    </rPh>
    <phoneticPr fontId="5"/>
  </si>
  <si>
    <t>勤務先正式名称（父）</t>
    <rPh sb="0" eb="2">
      <t>キンム</t>
    </rPh>
    <rPh sb="2" eb="3">
      <t>サキ</t>
    </rPh>
    <rPh sb="3" eb="7">
      <t>セイシキメイショウ</t>
    </rPh>
    <rPh sb="8" eb="9">
      <t>チチ</t>
    </rPh>
    <phoneticPr fontId="5"/>
  </si>
  <si>
    <t>勤務先正式名称（母）</t>
    <rPh sb="0" eb="2">
      <t>キンム</t>
    </rPh>
    <rPh sb="2" eb="3">
      <t>サキ</t>
    </rPh>
    <rPh sb="3" eb="7">
      <t>セイシキメイショウ</t>
    </rPh>
    <rPh sb="8" eb="9">
      <t>ハハ</t>
    </rPh>
    <phoneticPr fontId="5"/>
  </si>
  <si>
    <t>勤務先が複数ある場合、全部入力してください。フリーランス等の場合は「翻訳」等、事業内容を入力してください。家計支持者（母）の所得証明書を提出できない場合や勤務先がない場合は、「－（ハイフン）」を入力してください。</t>
  </si>
  <si>
    <t>勤務先正式名称（家計支持者３）</t>
    <rPh sb="0" eb="3">
      <t>キンムサキ</t>
    </rPh>
    <rPh sb="3" eb="5">
      <t>セイシキ</t>
    </rPh>
    <rPh sb="5" eb="7">
      <t>メイショウ</t>
    </rPh>
    <phoneticPr fontId="5"/>
  </si>
  <si>
    <t>国地域コード（日本国外の場合）</t>
    <rPh sb="0" eb="1">
      <t>クニ</t>
    </rPh>
    <rPh sb="1" eb="3">
      <t>チイキ</t>
    </rPh>
    <rPh sb="7" eb="9">
      <t>ニホン</t>
    </rPh>
    <rPh sb="9" eb="11">
      <t>コクガイ</t>
    </rPh>
    <rPh sb="12" eb="14">
      <t>バアイ</t>
    </rPh>
    <phoneticPr fontId="4"/>
  </si>
  <si>
    <t>IBの点数等によってコースの受講を求められる可能性がある場合は「必須」を選択してください。</t>
    <rPh sb="3" eb="5">
      <t>テンスウ</t>
    </rPh>
    <rPh sb="5" eb="6">
      <t>トウ</t>
    </rPh>
    <rPh sb="14" eb="16">
      <t>ジュコウ</t>
    </rPh>
    <rPh sb="17" eb="18">
      <t>モト</t>
    </rPh>
    <rPh sb="22" eb="25">
      <t>カノウセイ</t>
    </rPh>
    <rPh sb="28" eb="30">
      <t>バアイ</t>
    </rPh>
    <rPh sb="32" eb="34">
      <t>ヒッス</t>
    </rPh>
    <rPh sb="36" eb="38">
      <t>センタク</t>
    </rPh>
    <phoneticPr fontId="1"/>
  </si>
  <si>
    <t>高校卒業資格が「その他」の詳細</t>
    <rPh sb="0" eb="2">
      <t>コウコウ</t>
    </rPh>
    <rPh sb="2" eb="4">
      <t>ソツギョウ</t>
    </rPh>
    <rPh sb="4" eb="6">
      <t>シカク</t>
    </rPh>
    <rPh sb="10" eb="11">
      <t>タ</t>
    </rPh>
    <rPh sb="13" eb="15">
      <t>ショウサイ</t>
    </rPh>
    <phoneticPr fontId="25"/>
  </si>
  <si>
    <t>　　留学先大学（第3希望）の情報を入力してください。</t>
    <rPh sb="2" eb="4">
      <t>リュウガク</t>
    </rPh>
    <rPh sb="4" eb="5">
      <t>サキ</t>
    </rPh>
    <rPh sb="5" eb="7">
      <t>ダイガク</t>
    </rPh>
    <rPh sb="8" eb="9">
      <t>ダイ</t>
    </rPh>
    <rPh sb="10" eb="12">
      <t>キボウ</t>
    </rPh>
    <rPh sb="14" eb="16">
      <t>ジョウホウ</t>
    </rPh>
    <rPh sb="17" eb="19">
      <t>ニュウリョク</t>
    </rPh>
    <phoneticPr fontId="4"/>
  </si>
  <si>
    <t>　　留学先大学（第4希望）の情報を入力してください。</t>
    <rPh sb="2" eb="4">
      <t>リュウガク</t>
    </rPh>
    <rPh sb="4" eb="5">
      <t>サキ</t>
    </rPh>
    <rPh sb="5" eb="7">
      <t>ダイガク</t>
    </rPh>
    <rPh sb="8" eb="9">
      <t>ダイ</t>
    </rPh>
    <rPh sb="10" eb="12">
      <t>キボウ</t>
    </rPh>
    <rPh sb="14" eb="16">
      <t>ジョウホウ</t>
    </rPh>
    <rPh sb="17" eb="19">
      <t>ニュウリョク</t>
    </rPh>
    <phoneticPr fontId="4"/>
  </si>
  <si>
    <t>　　留学先大学（第6希望）の情報を入力してください。</t>
    <rPh sb="2" eb="4">
      <t>リュウガク</t>
    </rPh>
    <rPh sb="4" eb="5">
      <t>サキ</t>
    </rPh>
    <rPh sb="5" eb="7">
      <t>ダイガク</t>
    </rPh>
    <rPh sb="8" eb="9">
      <t>ダイ</t>
    </rPh>
    <rPh sb="10" eb="12">
      <t>キボウ</t>
    </rPh>
    <rPh sb="14" eb="16">
      <t>ジョウホウ</t>
    </rPh>
    <rPh sb="17" eb="19">
      <t>ニュウリョク</t>
    </rPh>
    <phoneticPr fontId="4"/>
  </si>
  <si>
    <t>　　留学先大学（第7希望）の情報を入力してください。</t>
    <rPh sb="2" eb="4">
      <t>リュウガク</t>
    </rPh>
    <rPh sb="4" eb="5">
      <t>サキ</t>
    </rPh>
    <rPh sb="5" eb="7">
      <t>ダイガク</t>
    </rPh>
    <rPh sb="8" eb="9">
      <t>ダイ</t>
    </rPh>
    <rPh sb="10" eb="12">
      <t>キボウ</t>
    </rPh>
    <rPh sb="14" eb="16">
      <t>ジョウホウ</t>
    </rPh>
    <rPh sb="17" eb="19">
      <t>ニュウリョク</t>
    </rPh>
    <phoneticPr fontId="4"/>
  </si>
  <si>
    <t>　　留学先大学（第8希望）の情報を入力してください。</t>
    <rPh sb="2" eb="4">
      <t>リュウガク</t>
    </rPh>
    <rPh sb="4" eb="5">
      <t>サキ</t>
    </rPh>
    <rPh sb="5" eb="7">
      <t>ダイガク</t>
    </rPh>
    <rPh sb="8" eb="9">
      <t>ダイ</t>
    </rPh>
    <rPh sb="10" eb="12">
      <t>キボウ</t>
    </rPh>
    <rPh sb="14" eb="16">
      <t>ジョウホウ</t>
    </rPh>
    <rPh sb="17" eb="19">
      <t>ニュウリョク</t>
    </rPh>
    <phoneticPr fontId="4"/>
  </si>
  <si>
    <t>　　留学先大学（第1希望）の情報を入力してください。</t>
    <rPh sb="2" eb="4">
      <t>リュウガク</t>
    </rPh>
    <rPh sb="4" eb="5">
      <t>サキ</t>
    </rPh>
    <rPh sb="5" eb="7">
      <t>ダイガク</t>
    </rPh>
    <rPh sb="8" eb="9">
      <t>ダイ</t>
    </rPh>
    <rPh sb="10" eb="12">
      <t>キボウ</t>
    </rPh>
    <rPh sb="14" eb="16">
      <t>ジョウホウ</t>
    </rPh>
    <rPh sb="17" eb="19">
      <t>ニュウリョク</t>
    </rPh>
    <phoneticPr fontId="4"/>
  </si>
  <si>
    <t>　　留学先大学（第2希望）の情報を入力してください。</t>
    <rPh sb="2" eb="4">
      <t>リュウガク</t>
    </rPh>
    <rPh sb="4" eb="5">
      <t>サキ</t>
    </rPh>
    <rPh sb="5" eb="7">
      <t>ダイガク</t>
    </rPh>
    <rPh sb="8" eb="9">
      <t>ダイ</t>
    </rPh>
    <rPh sb="10" eb="12">
      <t>キボウ</t>
    </rPh>
    <rPh sb="14" eb="16">
      <t>ジョウホウ</t>
    </rPh>
    <rPh sb="17" eb="19">
      <t>ニュウリョク</t>
    </rPh>
    <phoneticPr fontId="19"/>
  </si>
  <si>
    <t>　　留学先大学（第3希望）の情報を入力してください。</t>
    <rPh sb="2" eb="4">
      <t>リュウガク</t>
    </rPh>
    <rPh sb="4" eb="5">
      <t>サキ</t>
    </rPh>
    <rPh sb="5" eb="7">
      <t>ダイガク</t>
    </rPh>
    <rPh sb="8" eb="9">
      <t>ダイ</t>
    </rPh>
    <rPh sb="10" eb="12">
      <t>キボウ</t>
    </rPh>
    <rPh sb="14" eb="16">
      <t>ジョウホウ</t>
    </rPh>
    <rPh sb="17" eb="19">
      <t>ニュウリョク</t>
    </rPh>
    <phoneticPr fontId="19"/>
  </si>
  <si>
    <t>　　留学先大学（第4希望）の情報を入力してください。</t>
    <rPh sb="2" eb="4">
      <t>リュウガク</t>
    </rPh>
    <rPh sb="4" eb="5">
      <t>サキ</t>
    </rPh>
    <rPh sb="5" eb="7">
      <t>ダイガク</t>
    </rPh>
    <rPh sb="8" eb="9">
      <t>ダイ</t>
    </rPh>
    <rPh sb="10" eb="12">
      <t>キボウ</t>
    </rPh>
    <rPh sb="14" eb="16">
      <t>ジョウホウ</t>
    </rPh>
    <rPh sb="17" eb="19">
      <t>ニュウリョク</t>
    </rPh>
    <phoneticPr fontId="19"/>
  </si>
  <si>
    <t>　　留学先大学（第5希望）の情報を入力してください。</t>
    <rPh sb="2" eb="4">
      <t>リュウガク</t>
    </rPh>
    <rPh sb="4" eb="5">
      <t>サキ</t>
    </rPh>
    <rPh sb="5" eb="7">
      <t>ダイガク</t>
    </rPh>
    <rPh sb="8" eb="9">
      <t>ダイ</t>
    </rPh>
    <rPh sb="10" eb="12">
      <t>キボウ</t>
    </rPh>
    <rPh sb="14" eb="16">
      <t>ジョウホウ</t>
    </rPh>
    <rPh sb="17" eb="19">
      <t>ニュウリョク</t>
    </rPh>
    <phoneticPr fontId="19"/>
  </si>
  <si>
    <t>　　留学先大学（第6希望）の情報を入力してください。</t>
    <rPh sb="2" eb="4">
      <t>リュウガク</t>
    </rPh>
    <rPh sb="4" eb="5">
      <t>サキ</t>
    </rPh>
    <rPh sb="5" eb="7">
      <t>ダイガク</t>
    </rPh>
    <rPh sb="8" eb="9">
      <t>ダイ</t>
    </rPh>
    <rPh sb="10" eb="12">
      <t>キボウ</t>
    </rPh>
    <rPh sb="14" eb="16">
      <t>ジョウホウ</t>
    </rPh>
    <rPh sb="17" eb="19">
      <t>ニュウリョク</t>
    </rPh>
    <phoneticPr fontId="19"/>
  </si>
  <si>
    <t>　　留学先大学（第7希望）の情報を入力してください。</t>
    <rPh sb="2" eb="4">
      <t>リュウガク</t>
    </rPh>
    <rPh sb="4" eb="5">
      <t>サキ</t>
    </rPh>
    <rPh sb="5" eb="7">
      <t>ダイガク</t>
    </rPh>
    <rPh sb="8" eb="9">
      <t>ダイ</t>
    </rPh>
    <rPh sb="10" eb="12">
      <t>キボウ</t>
    </rPh>
    <rPh sb="14" eb="16">
      <t>ジョウホウ</t>
    </rPh>
    <rPh sb="17" eb="19">
      <t>ニュウリョク</t>
    </rPh>
    <phoneticPr fontId="19"/>
  </si>
  <si>
    <t>　　留学先大学（第8希望）の情報を入力してください。</t>
    <rPh sb="2" eb="4">
      <t>リュウガク</t>
    </rPh>
    <rPh sb="4" eb="5">
      <t>サキ</t>
    </rPh>
    <rPh sb="5" eb="7">
      <t>ダイガク</t>
    </rPh>
    <rPh sb="8" eb="9">
      <t>ダイ</t>
    </rPh>
    <rPh sb="10" eb="12">
      <t>キボウ</t>
    </rPh>
    <rPh sb="14" eb="16">
      <t>ジョウホウ</t>
    </rPh>
    <rPh sb="17" eb="19">
      <t>ニュウリョク</t>
    </rPh>
    <phoneticPr fontId="19"/>
  </si>
  <si>
    <t>　　留学先大学（第1希望）の情報を入力してください。</t>
    <rPh sb="2" eb="4">
      <t>リュウガク</t>
    </rPh>
    <rPh sb="4" eb="5">
      <t>サキ</t>
    </rPh>
    <rPh sb="5" eb="7">
      <t>ダイガク</t>
    </rPh>
    <rPh sb="8" eb="9">
      <t>ダイ</t>
    </rPh>
    <rPh sb="10" eb="12">
      <t>キボウ</t>
    </rPh>
    <rPh sb="14" eb="16">
      <t>ジョウホウ</t>
    </rPh>
    <rPh sb="17" eb="19">
      <t>ニュウリョク</t>
    </rPh>
    <phoneticPr fontId="19"/>
  </si>
  <si>
    <t>留学先大学名</t>
  </si>
  <si>
    <t>国際共同学位プログラムか</t>
  </si>
  <si>
    <t>所在地</t>
  </si>
  <si>
    <t>取得予定学位名</t>
  </si>
  <si>
    <t>学士号取得期間</t>
  </si>
  <si>
    <t>正規の学士課程の開始年月</t>
  </si>
  <si>
    <t>文理種別</t>
  </si>
  <si>
    <t>専攻</t>
  </si>
  <si>
    <t>語学要件</t>
  </si>
  <si>
    <t>留学先大学・学位取得コースの概要、選択理由</t>
  </si>
  <si>
    <t>ＵＲＬ</t>
  </si>
  <si>
    <t>大学入学準備コース</t>
  </si>
  <si>
    <t>機関名</t>
  </si>
  <si>
    <t>準備コース等名称</t>
  </si>
  <si>
    <t>機関の性質</t>
  </si>
  <si>
    <t>大学入学準備コース期間</t>
  </si>
  <si>
    <t>大学入学準備コースの開始年月</t>
  </si>
  <si>
    <t>小学生</t>
    <phoneticPr fontId="3"/>
  </si>
  <si>
    <t>中学生</t>
    <phoneticPr fontId="3"/>
  </si>
  <si>
    <t>高校１年生　１学期</t>
    <phoneticPr fontId="3"/>
  </si>
  <si>
    <t>高校１年生　２学期</t>
    <phoneticPr fontId="3"/>
  </si>
  <si>
    <t>高校１年生　３学期</t>
    <phoneticPr fontId="3"/>
  </si>
  <si>
    <t>高校２年生　１学期</t>
    <phoneticPr fontId="3"/>
  </si>
  <si>
    <t>高校２年生　２学期</t>
    <phoneticPr fontId="3"/>
  </si>
  <si>
    <t>高校２年生　３学期</t>
    <phoneticPr fontId="3"/>
  </si>
  <si>
    <t>高校３年生　１学期</t>
    <phoneticPr fontId="3"/>
  </si>
  <si>
    <t xml:space="preserve">高校３年生　２学期 </t>
    <phoneticPr fontId="3"/>
  </si>
  <si>
    <t>高校３年生　３学期</t>
    <phoneticPr fontId="3"/>
  </si>
  <si>
    <t>高校卒業後</t>
    <phoneticPr fontId="3"/>
  </si>
  <si>
    <t>社会人になってから</t>
    <phoneticPr fontId="3"/>
  </si>
  <si>
    <t>選考管理番号</t>
    <rPh sb="0" eb="6">
      <t>センコウカンリバンゴウ</t>
    </rPh>
    <phoneticPr fontId="1"/>
  </si>
  <si>
    <t>「あり」を選択すると、上記入力欄に自動で内容が反映されます。</t>
    <rPh sb="5" eb="7">
      <t>センタク</t>
    </rPh>
    <rPh sb="12" eb="13">
      <t>キ</t>
    </rPh>
    <rPh sb="17" eb="19">
      <t>ジドウ</t>
    </rPh>
    <rPh sb="20" eb="22">
      <t>ナイヨウ</t>
    </rPh>
    <rPh sb="23" eb="25">
      <t>ハンエイ</t>
    </rPh>
    <phoneticPr fontId="4"/>
  </si>
  <si>
    <t>入力済大学数</t>
    <rPh sb="0" eb="3">
      <t>ニュウリョクズ</t>
    </rPh>
    <rPh sb="3" eb="6">
      <t>ダイガクスウ</t>
    </rPh>
    <phoneticPr fontId="1"/>
  </si>
  <si>
    <t>任意</t>
    <phoneticPr fontId="4"/>
  </si>
  <si>
    <t>　　　※選択：「入力欄」を選択すると、「▼」が表示されますので、プルダウンで項目を選択してください。</t>
    <rPh sb="4" eb="6">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</si>
</sst>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quot;年&quot;00&quot;月&quot;"/>
    <numFmt numFmtId="177" formatCode="yyyy&quot;年&quot;m&quot;月&quot;;@"/>
    <numFmt numFmtId="178" formatCode="[$-F800]dddd\,\ mmmm\ dd\,\ yyyy"/>
    <numFmt numFmtId="179" formatCode="yyyy&quot;年&quot;mm&quot;月&quot;"/>
  </numFmts>
  <fonts count="66" x14ac:knownFonts="1">
    <font>
      <sz val="11"/>
      <color theme="1"/>
      <name val="游ゴシック"/>
      <family val="2"/>
      <scheme val="minor"/>
    </font>
    <font>
      <sz val="18"/>
      <color theme="3"/>
      <name val="游ゴシック Light"/>
      <family val="2"/>
      <charset val="128"/>
      <scheme val="major"/>
    </font>
    <font>
      <sz val="8"/>
      <color theme="1"/>
      <name val="メイリオ"/>
      <family val="3"/>
      <charset val="128"/>
    </font>
    <font>
      <sz val="6"/>
      <name val="游ゴシック"/>
      <family val="3"/>
      <charset val="128"/>
      <scheme val="minor"/>
    </font>
    <font>
      <sz val="6"/>
      <name val="游ゴシック"/>
      <family val="2"/>
      <charset val="128"/>
      <scheme val="minor"/>
    </font>
    <font>
      <sz val="11"/>
      <color theme="1"/>
      <name val="メイリオ"/>
      <family val="3"/>
      <charset val="128"/>
    </font>
    <font>
      <b/>
      <sz val="11"/>
      <color theme="0"/>
      <name val="メイリオ"/>
      <family val="3"/>
      <charset val="128"/>
    </font>
    <font>
      <sz val="8"/>
      <color theme="0" tint="-0.34998626667073579"/>
      <name val="メイリオ"/>
      <family val="3"/>
      <charset val="128"/>
    </font>
    <font>
      <b/>
      <sz val="14"/>
      <color theme="1"/>
      <name val="メイリオ"/>
      <family val="3"/>
      <charset val="128"/>
    </font>
    <font>
      <b/>
      <sz val="11"/>
      <color theme="1"/>
      <name val="メイリオ"/>
      <family val="3"/>
      <charset val="128"/>
    </font>
    <font>
      <sz val="11"/>
      <color theme="1"/>
      <name val="游ゴシック"/>
      <family val="3"/>
      <charset val="128"/>
      <scheme val="minor"/>
    </font>
    <font>
      <sz val="18"/>
      <color theme="1"/>
      <name val="メイリオ"/>
      <family val="3"/>
      <charset val="128"/>
    </font>
    <font>
      <b/>
      <sz val="11"/>
      <name val="メイリオ"/>
      <family val="3"/>
      <charset val="128"/>
    </font>
    <font>
      <sz val="6"/>
      <color theme="1"/>
      <name val="メイリオ"/>
      <family val="3"/>
      <charset val="128"/>
    </font>
    <font>
      <sz val="9"/>
      <color theme="1"/>
      <name val="メイリオ"/>
      <family val="3"/>
      <charset val="128"/>
    </font>
    <font>
      <sz val="8"/>
      <color rgb="FFFF0000"/>
      <name val="メイリオ"/>
      <family val="3"/>
      <charset val="128"/>
    </font>
    <font>
      <sz val="11"/>
      <color rgb="FFFF0000"/>
      <name val="游ゴシック"/>
      <family val="2"/>
      <scheme val="minor"/>
    </font>
    <font>
      <sz val="11"/>
      <color rgb="FFFF0000"/>
      <name val="メイリオ"/>
      <family val="3"/>
      <charset val="128"/>
    </font>
    <font>
      <sz val="11"/>
      <color rgb="FF3F3F76"/>
      <name val="游ゴシック"/>
      <family val="2"/>
      <charset val="128"/>
      <scheme val="minor"/>
    </font>
    <font>
      <sz val="18"/>
      <color rgb="FFFF0000"/>
      <name val="メイリオ"/>
      <family val="3"/>
      <charset val="128"/>
    </font>
    <font>
      <u/>
      <sz val="11"/>
      <color theme="10"/>
      <name val="游ゴシック"/>
      <family val="2"/>
      <charset val="128"/>
      <scheme val="minor"/>
    </font>
    <font>
      <b/>
      <u/>
      <sz val="16"/>
      <color theme="10"/>
      <name val="メイリオ"/>
      <family val="3"/>
      <charset val="128"/>
    </font>
    <font>
      <sz val="10"/>
      <color rgb="FF000000"/>
      <name val="Times New Roman"/>
      <family val="1"/>
    </font>
    <font>
      <sz val="10"/>
      <name val="ＭＳ Ｐゴシック"/>
      <family val="3"/>
      <charset val="128"/>
    </font>
    <font>
      <sz val="14"/>
      <name val="ＭＳ Ｐゴシック"/>
      <family val="3"/>
      <charset val="128"/>
    </font>
    <font>
      <sz val="6"/>
      <name val="ＭＳ Ｐゴシック"/>
      <family val="3"/>
      <charset val="128"/>
    </font>
    <font>
      <sz val="20"/>
      <name val="ＭＳ Ｐゴシック"/>
      <family val="3"/>
      <charset val="128"/>
    </font>
    <font>
      <sz val="9"/>
      <name val="ＭＳ Ｐゴシック"/>
      <family val="3"/>
      <charset val="128"/>
    </font>
    <font>
      <sz val="18"/>
      <name val="ＭＳ Ｐゴシック"/>
      <family val="3"/>
      <charset val="128"/>
    </font>
    <font>
      <sz val="11"/>
      <name val="ＭＳ Ｐゴシック"/>
      <family val="3"/>
      <charset val="128"/>
    </font>
    <font>
      <b/>
      <sz val="11"/>
      <name val="ＭＳ Ｐゴシック"/>
      <family val="3"/>
      <charset val="128"/>
    </font>
    <font>
      <b/>
      <sz val="11"/>
      <color indexed="8"/>
      <name val="ＭＳ Ｐゴシック"/>
      <family val="3"/>
      <charset val="128"/>
    </font>
    <font>
      <b/>
      <sz val="9"/>
      <name val="ＭＳ ゴシック"/>
      <family val="3"/>
      <charset val="128"/>
    </font>
    <font>
      <sz val="12"/>
      <name val="ＭＳ ゴシック"/>
      <family val="3"/>
      <charset val="128"/>
    </font>
    <font>
      <sz val="12"/>
      <name val="ＭＳ Ｐゴシック"/>
      <family val="3"/>
      <charset val="128"/>
    </font>
    <font>
      <b/>
      <sz val="9"/>
      <name val="ＭＳ Ｐゴシック"/>
      <family val="3"/>
      <charset val="128"/>
    </font>
    <font>
      <sz val="12"/>
      <color theme="1"/>
      <name val="ＭＳ ゴシック"/>
      <family val="3"/>
      <charset val="128"/>
    </font>
    <font>
      <sz val="11"/>
      <name val="メイリオ"/>
      <family val="3"/>
      <charset val="128"/>
    </font>
    <font>
      <sz val="11"/>
      <color theme="0"/>
      <name val="メイリオ"/>
      <family val="3"/>
      <charset val="128"/>
    </font>
    <font>
      <sz val="8"/>
      <name val="メイリオ"/>
      <family val="3"/>
      <charset val="128"/>
    </font>
    <font>
      <sz val="9"/>
      <name val="メイリオ"/>
      <family val="3"/>
      <charset val="128"/>
    </font>
    <font>
      <b/>
      <sz val="14"/>
      <name val="メイリオ"/>
      <family val="3"/>
      <charset val="128"/>
    </font>
    <font>
      <u/>
      <sz val="16"/>
      <color theme="10"/>
      <name val="ＭＳ ゴシック"/>
      <family val="3"/>
      <charset val="128"/>
    </font>
    <font>
      <sz val="11"/>
      <color indexed="8"/>
      <name val="ＭＳ ゴシック"/>
      <family val="3"/>
      <charset val="128"/>
    </font>
    <font>
      <sz val="11"/>
      <name val="ＭＳ ゴシック"/>
      <family val="3"/>
      <charset val="128"/>
    </font>
    <font>
      <sz val="14"/>
      <color indexed="8"/>
      <name val="ＭＳ ゴシック"/>
      <family val="3"/>
      <charset val="128"/>
    </font>
    <font>
      <sz val="11"/>
      <color rgb="FFFF0000"/>
      <name val="ＭＳ ゴシック"/>
      <family val="3"/>
      <charset val="128"/>
    </font>
    <font>
      <b/>
      <u/>
      <sz val="18"/>
      <color theme="10"/>
      <name val="メイリオ"/>
      <family val="3"/>
      <charset val="128"/>
    </font>
    <font>
      <sz val="9"/>
      <color theme="1"/>
      <name val="游ゴシック"/>
      <family val="2"/>
      <scheme val="minor"/>
    </font>
    <font>
      <b/>
      <strike/>
      <sz val="11"/>
      <name val="メイリオ"/>
      <family val="3"/>
      <charset val="128"/>
    </font>
    <font>
      <u/>
      <sz val="8"/>
      <color theme="1"/>
      <name val="メイリオ"/>
      <family val="3"/>
      <charset val="128"/>
    </font>
    <font>
      <u/>
      <sz val="9"/>
      <color theme="1"/>
      <name val="メイリオ"/>
      <family val="3"/>
      <charset val="128"/>
    </font>
    <font>
      <sz val="8"/>
      <color theme="9" tint="-0.249977111117893"/>
      <name val="メイリオ"/>
      <family val="3"/>
      <charset val="128"/>
    </font>
    <font>
      <sz val="6"/>
      <name val="メイリオ"/>
      <family val="3"/>
      <charset val="128"/>
    </font>
    <font>
      <sz val="8"/>
      <color theme="1"/>
      <name val="游ゴシック"/>
      <family val="2"/>
      <scheme val="minor"/>
    </font>
    <font>
      <u/>
      <sz val="6"/>
      <color theme="1"/>
      <name val="メイリオ"/>
      <family val="3"/>
      <charset val="128"/>
    </font>
    <font>
      <sz val="6"/>
      <color theme="1"/>
      <name val="游ゴシック"/>
      <family val="2"/>
      <scheme val="minor"/>
    </font>
    <font>
      <b/>
      <sz val="8"/>
      <color rgb="FF0070C0"/>
      <name val="メイリオ"/>
      <family val="3"/>
      <charset val="128"/>
    </font>
    <font>
      <b/>
      <sz val="14"/>
      <color indexed="8"/>
      <name val="ＭＳ ゴシック"/>
      <family val="3"/>
      <charset val="128"/>
    </font>
    <font>
      <sz val="16"/>
      <name val="ＭＳ Ｐゴシック"/>
      <family val="3"/>
      <charset val="128"/>
    </font>
    <font>
      <b/>
      <sz val="8"/>
      <name val="メイリオ"/>
      <family val="3"/>
      <charset val="128"/>
    </font>
    <font>
      <sz val="10"/>
      <color theme="0" tint="-0.34998626667073579"/>
      <name val="ＭＳ Ｐゴシック"/>
      <family val="3"/>
      <charset val="128"/>
    </font>
    <font>
      <b/>
      <u/>
      <sz val="16"/>
      <color theme="0"/>
      <name val="メイリオ"/>
      <family val="3"/>
      <charset val="128"/>
    </font>
    <font>
      <sz val="10"/>
      <color theme="0"/>
      <name val="ＭＳ Ｐゴシック"/>
      <family val="3"/>
      <charset val="128"/>
    </font>
    <font>
      <b/>
      <sz val="16"/>
      <name val="メイリオ"/>
      <family val="3"/>
      <charset val="128"/>
    </font>
    <font>
      <b/>
      <sz val="8"/>
      <color rgb="FF0070C0"/>
      <name val="游ゴシック"/>
      <family val="3"/>
      <charset val="128"/>
      <scheme val="minor"/>
    </font>
  </fonts>
  <fills count="27">
    <fill>
      <patternFill patternType="none"/>
    </fill>
    <fill>
      <patternFill patternType="gray125"/>
    </fill>
    <fill>
      <patternFill patternType="solid">
        <fgColor theme="9"/>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31869B"/>
        <bgColor indexed="64"/>
      </patternFill>
    </fill>
    <fill>
      <patternFill patternType="solid">
        <fgColor theme="8" tint="0.39997558519241921"/>
        <bgColor indexed="64"/>
      </patternFill>
    </fill>
    <fill>
      <patternFill patternType="solid">
        <fgColor theme="8"/>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FFEBFF"/>
        <bgColor indexed="64"/>
      </patternFill>
    </fill>
    <fill>
      <patternFill patternType="solid">
        <fgColor rgb="FFFFFFCC"/>
        <bgColor indexed="64"/>
      </patternFill>
    </fill>
    <fill>
      <patternFill patternType="solid">
        <fgColor theme="0" tint="-0.249977111117893"/>
        <bgColor indexed="64"/>
      </patternFill>
    </fill>
  </fills>
  <borders count="104">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diagonal/>
    </border>
    <border>
      <left style="medium">
        <color auto="1"/>
      </left>
      <right/>
      <top/>
      <bottom/>
      <diagonal/>
    </border>
    <border>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right style="thin">
        <color auto="1"/>
      </right>
      <top/>
      <bottom style="hair">
        <color auto="1"/>
      </bottom>
      <diagonal/>
    </border>
    <border>
      <left style="thin">
        <color auto="1"/>
      </left>
      <right style="medium">
        <color auto="1"/>
      </right>
      <top style="hair">
        <color auto="1"/>
      </top>
      <bottom style="hair">
        <color auto="1"/>
      </bottom>
      <diagonal/>
    </border>
    <border>
      <left/>
      <right style="thin">
        <color auto="1"/>
      </right>
      <top style="hair">
        <color auto="1"/>
      </top>
      <bottom/>
      <diagonal/>
    </border>
    <border>
      <left style="thin">
        <color auto="1"/>
      </left>
      <right style="medium">
        <color auto="1"/>
      </right>
      <top style="hair">
        <color auto="1"/>
      </top>
      <bottom style="thin">
        <color auto="1"/>
      </bottom>
      <diagonal/>
    </border>
    <border>
      <left style="thin">
        <color auto="1"/>
      </left>
      <right style="thin">
        <color auto="1"/>
      </right>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hair">
        <color auto="1"/>
      </top>
      <bottom/>
      <diagonal/>
    </border>
    <border>
      <left style="medium">
        <color auto="1"/>
      </left>
      <right/>
      <top/>
      <bottom style="hair">
        <color auto="1"/>
      </bottom>
      <diagonal/>
    </border>
    <border>
      <left style="thin">
        <color auto="1"/>
      </left>
      <right style="medium">
        <color auto="1"/>
      </right>
      <top style="thin">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auto="1"/>
      </right>
      <top/>
      <bottom style="thin">
        <color indexed="64"/>
      </bottom>
      <diagonal/>
    </border>
    <border>
      <left style="thin">
        <color auto="1"/>
      </left>
      <right/>
      <top/>
      <bottom/>
      <diagonal/>
    </border>
    <border>
      <left/>
      <right style="medium">
        <color auto="1"/>
      </right>
      <top/>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style="medium">
        <color rgb="FFFF0000"/>
      </left>
      <right style="medium">
        <color rgb="FFFF0000"/>
      </right>
      <top style="medium">
        <color rgb="FFFF0000"/>
      </top>
      <bottom style="hair">
        <color auto="1"/>
      </bottom>
      <diagonal/>
    </border>
    <border>
      <left style="medium">
        <color rgb="FFFF0000"/>
      </left>
      <right style="medium">
        <color rgb="FFFF0000"/>
      </right>
      <top style="hair">
        <color auto="1"/>
      </top>
      <bottom style="hair">
        <color auto="1"/>
      </bottom>
      <diagonal/>
    </border>
    <border>
      <left style="medium">
        <color rgb="FFFF0000"/>
      </left>
      <right style="medium">
        <color rgb="FFFF0000"/>
      </right>
      <top style="hair">
        <color auto="1"/>
      </top>
      <bottom style="medium">
        <color rgb="FFFF0000"/>
      </bottom>
      <diagonal/>
    </border>
    <border>
      <left style="thin">
        <color auto="1"/>
      </left>
      <right style="thin">
        <color auto="1"/>
      </right>
      <top style="hair">
        <color auto="1"/>
      </top>
      <bottom style="double">
        <color auto="1"/>
      </bottom>
      <diagonal/>
    </border>
    <border>
      <left style="thin">
        <color auto="1"/>
      </left>
      <right style="thin">
        <color auto="1"/>
      </right>
      <top style="thin">
        <color auto="1"/>
      </top>
      <bottom style="double">
        <color indexed="64"/>
      </bottom>
      <diagonal/>
    </border>
    <border>
      <left/>
      <right style="thin">
        <color auto="1"/>
      </right>
      <top style="hair">
        <color auto="1"/>
      </top>
      <bottom style="hair">
        <color auto="1"/>
      </bottom>
      <diagonal/>
    </border>
  </borders>
  <cellStyleXfs count="6">
    <xf numFmtId="0" fontId="0" fillId="0" borderId="0"/>
    <xf numFmtId="0" fontId="10" fillId="0" borderId="0">
      <alignment vertical="center"/>
    </xf>
    <xf numFmtId="0" fontId="20" fillId="0" borderId="0" applyNumberFormat="0" applyFill="0" applyBorder="0" applyAlignment="0" applyProtection="0">
      <alignment vertical="center"/>
    </xf>
    <xf numFmtId="0" fontId="22" fillId="0" borderId="0"/>
    <xf numFmtId="0" fontId="29" fillId="0" borderId="0">
      <alignment vertical="center"/>
    </xf>
    <xf numFmtId="0" fontId="29" fillId="0" borderId="0">
      <alignment vertical="center"/>
    </xf>
  </cellStyleXfs>
  <cellXfs count="836">
    <xf numFmtId="0" fontId="0" fillId="0" borderId="0" xfId="0"/>
    <xf numFmtId="0" fontId="2" fillId="0" borderId="1" xfId="0" applyFont="1" applyBorder="1" applyAlignment="1">
      <alignment vertical="top" wrapText="1"/>
    </xf>
    <xf numFmtId="0" fontId="9" fillId="0" borderId="1"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xf>
    <xf numFmtId="0" fontId="12" fillId="7" borderId="2" xfId="0" applyFont="1" applyFill="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12" fillId="7" borderId="1" xfId="0" applyFont="1" applyFill="1" applyBorder="1" applyAlignment="1" applyProtection="1">
      <alignment horizontal="left" vertical="center" wrapText="1"/>
      <protection locked="0"/>
    </xf>
    <xf numFmtId="0" fontId="14" fillId="0" borderId="0" xfId="0" applyFont="1" applyAlignment="1">
      <alignment horizontal="left" vertical="center"/>
    </xf>
    <xf numFmtId="0" fontId="0" fillId="0" borderId="0" xfId="0" applyAlignment="1">
      <alignment horizontal="left" vertical="center"/>
    </xf>
    <xf numFmtId="0" fontId="14" fillId="0" borderId="0" xfId="0" applyFont="1" applyAlignment="1">
      <alignment horizontal="left" vertical="center" wrapText="1"/>
    </xf>
    <xf numFmtId="0" fontId="14" fillId="8" borderId="4" xfId="0" applyFont="1" applyFill="1" applyBorder="1" applyAlignment="1">
      <alignment horizontal="left" vertical="center"/>
    </xf>
    <xf numFmtId="0" fontId="14" fillId="8" borderId="4" xfId="0" applyFont="1" applyFill="1" applyBorder="1" applyAlignment="1">
      <alignment horizontal="left" vertical="center" wrapText="1"/>
    </xf>
    <xf numFmtId="0" fontId="16" fillId="0" borderId="0" xfId="0" applyFont="1" applyAlignment="1">
      <alignment horizontal="left" vertical="center"/>
    </xf>
    <xf numFmtId="0" fontId="17" fillId="0" borderId="0" xfId="0" applyFont="1" applyAlignment="1">
      <alignment vertical="center"/>
    </xf>
    <xf numFmtId="0" fontId="21" fillId="0" borderId="0" xfId="2" applyFont="1" applyAlignment="1">
      <alignment horizontal="left" vertical="center"/>
    </xf>
    <xf numFmtId="0" fontId="23" fillId="0" borderId="0" xfId="3" applyFont="1" applyAlignment="1">
      <alignment horizontal="right" vertical="top"/>
    </xf>
    <xf numFmtId="0" fontId="23" fillId="0" borderId="0" xfId="3" applyFont="1" applyAlignment="1">
      <alignment horizontal="left" vertical="top"/>
    </xf>
    <xf numFmtId="0" fontId="23" fillId="7" borderId="0" xfId="3" applyFont="1" applyFill="1" applyAlignment="1">
      <alignment horizontal="left" vertical="top"/>
    </xf>
    <xf numFmtId="0" fontId="23" fillId="0" borderId="0" xfId="3" applyFont="1" applyAlignment="1">
      <alignment vertical="center"/>
    </xf>
    <xf numFmtId="0" fontId="23" fillId="0" borderId="4" xfId="3" applyFont="1" applyBorder="1" applyAlignment="1">
      <alignment horizontal="center" vertical="top"/>
    </xf>
    <xf numFmtId="0" fontId="23" fillId="0" borderId="0" xfId="3" applyFont="1" applyAlignment="1">
      <alignment horizontal="left" vertical="center"/>
    </xf>
    <xf numFmtId="0" fontId="23" fillId="0" borderId="0" xfId="3" applyFont="1" applyAlignment="1">
      <alignment horizontal="right" vertical="center"/>
    </xf>
    <xf numFmtId="0" fontId="23" fillId="7" borderId="0" xfId="3" applyFont="1" applyFill="1" applyAlignment="1">
      <alignment horizontal="left" vertical="center"/>
    </xf>
    <xf numFmtId="0" fontId="23" fillId="9" borderId="11" xfId="3" applyFont="1" applyFill="1" applyBorder="1" applyAlignment="1">
      <alignment vertical="center"/>
    </xf>
    <xf numFmtId="0" fontId="23" fillId="9" borderId="12" xfId="3" applyFont="1" applyFill="1" applyBorder="1" applyAlignment="1">
      <alignment vertical="center"/>
    </xf>
    <xf numFmtId="0" fontId="23" fillId="9" borderId="30" xfId="3" applyFont="1" applyFill="1" applyBorder="1" applyAlignment="1">
      <alignment vertical="center"/>
    </xf>
    <xf numFmtId="0" fontId="23" fillId="9" borderId="33" xfId="3" applyFont="1" applyFill="1" applyBorder="1" applyAlignment="1">
      <alignment vertical="center"/>
    </xf>
    <xf numFmtId="0" fontId="0" fillId="0" borderId="0" xfId="0" applyAlignment="1" applyProtection="1">
      <alignment horizontal="center"/>
      <protection locked="0"/>
    </xf>
    <xf numFmtId="49" fontId="0" fillId="0" borderId="0" xfId="0" applyNumberFormat="1" applyAlignment="1" applyProtection="1">
      <protection locked="0"/>
    </xf>
    <xf numFmtId="0" fontId="0" fillId="0" borderId="0" xfId="0" applyAlignment="1" applyProtection="1">
      <protection locked="0"/>
    </xf>
    <xf numFmtId="0" fontId="30" fillId="7" borderId="0" xfId="4" applyFont="1" applyFill="1" applyProtection="1">
      <alignment vertical="center"/>
      <protection locked="0"/>
    </xf>
    <xf numFmtId="0" fontId="30" fillId="7" borderId="0" xfId="4" applyFont="1" applyFill="1" applyAlignment="1" applyProtection="1">
      <alignment horizontal="center" vertical="center"/>
      <protection locked="0"/>
    </xf>
    <xf numFmtId="49" fontId="29" fillId="7" borderId="0" xfId="4" applyNumberFormat="1" applyFill="1" applyProtection="1">
      <alignment vertical="center"/>
      <protection locked="0"/>
    </xf>
    <xf numFmtId="0" fontId="29" fillId="7" borderId="0" xfId="4" applyFill="1" applyProtection="1">
      <alignment vertical="center"/>
      <protection locked="0"/>
    </xf>
    <xf numFmtId="0" fontId="29" fillId="7" borderId="0" xfId="4" applyFill="1" applyAlignment="1" applyProtection="1">
      <alignment horizontal="right" vertical="center"/>
      <protection locked="0"/>
    </xf>
    <xf numFmtId="0" fontId="29" fillId="7" borderId="0" xfId="4" applyFill="1" applyAlignment="1" applyProtection="1">
      <alignment horizontal="center" vertical="center"/>
      <protection locked="0"/>
    </xf>
    <xf numFmtId="0" fontId="29" fillId="7" borderId="16" xfId="4" applyFill="1" applyBorder="1" applyProtection="1">
      <alignment vertical="center"/>
      <protection locked="0"/>
    </xf>
    <xf numFmtId="0" fontId="29" fillId="7" borderId="16" xfId="4" applyFill="1" applyBorder="1" applyAlignment="1" applyProtection="1">
      <alignment horizontal="center" vertical="center"/>
      <protection locked="0"/>
    </xf>
    <xf numFmtId="49" fontId="29" fillId="7" borderId="16" xfId="4" applyNumberFormat="1" applyFill="1" applyBorder="1" applyProtection="1">
      <alignment vertical="center"/>
      <protection locked="0"/>
    </xf>
    <xf numFmtId="0" fontId="10" fillId="11" borderId="75" xfId="1" applyFill="1" applyBorder="1" applyAlignment="1" applyProtection="1">
      <alignment horizontal="center" vertical="center"/>
      <protection locked="0"/>
    </xf>
    <xf numFmtId="0" fontId="10" fillId="11" borderId="76" xfId="1" applyFill="1" applyBorder="1" applyAlignment="1">
      <alignment horizontal="center" vertical="center"/>
    </xf>
    <xf numFmtId="49" fontId="10" fillId="11" borderId="76" xfId="1" applyNumberFormat="1" applyFill="1" applyBorder="1" applyAlignment="1">
      <alignment horizontal="center" vertical="center"/>
    </xf>
    <xf numFmtId="0" fontId="10" fillId="11" borderId="77" xfId="1" applyFill="1" applyBorder="1" applyAlignment="1">
      <alignment vertical="center"/>
    </xf>
    <xf numFmtId="0" fontId="33" fillId="13" borderId="79" xfId="5" applyNumberFormat="1" applyFont="1" applyFill="1" applyBorder="1" applyAlignment="1">
      <alignment horizontal="left" vertical="center" wrapText="1"/>
    </xf>
    <xf numFmtId="0" fontId="33" fillId="13" borderId="80" xfId="5" applyNumberFormat="1" applyFont="1" applyFill="1" applyBorder="1" applyAlignment="1">
      <alignment vertical="center" wrapText="1"/>
    </xf>
    <xf numFmtId="0" fontId="33" fillId="13" borderId="2" xfId="5" applyNumberFormat="1" applyFont="1" applyFill="1" applyBorder="1" applyAlignment="1">
      <alignment horizontal="left" vertical="center" wrapText="1"/>
    </xf>
    <xf numFmtId="0" fontId="33" fillId="13" borderId="54" xfId="5" applyNumberFormat="1" applyFont="1" applyFill="1" applyBorder="1" applyAlignment="1">
      <alignment vertical="center" wrapText="1"/>
    </xf>
    <xf numFmtId="0" fontId="33" fillId="13" borderId="3" xfId="5" applyNumberFormat="1" applyFont="1" applyFill="1" applyBorder="1" applyAlignment="1">
      <alignment horizontal="left" vertical="center" wrapText="1"/>
    </xf>
    <xf numFmtId="0" fontId="33" fillId="13" borderId="56" xfId="5" applyNumberFormat="1" applyFont="1" applyFill="1" applyBorder="1" applyAlignment="1">
      <alignment vertical="center" wrapText="1"/>
    </xf>
    <xf numFmtId="0" fontId="33" fillId="14" borderId="1" xfId="5" applyNumberFormat="1" applyFont="1" applyFill="1" applyBorder="1" applyAlignment="1">
      <alignment horizontal="left" vertical="center" wrapText="1"/>
    </xf>
    <xf numFmtId="0" fontId="33" fillId="14" borderId="51" xfId="5" applyNumberFormat="1" applyFont="1" applyFill="1" applyBorder="1" applyAlignment="1">
      <alignment vertical="center" wrapText="1"/>
    </xf>
    <xf numFmtId="0" fontId="33" fillId="14" borderId="2" xfId="5" applyNumberFormat="1" applyFont="1" applyFill="1" applyBorder="1" applyAlignment="1">
      <alignment horizontal="left" vertical="center" wrapText="1"/>
    </xf>
    <xf numFmtId="0" fontId="33" fillId="14" borderId="54" xfId="5" applyNumberFormat="1" applyFont="1" applyFill="1" applyBorder="1" applyAlignment="1">
      <alignment vertical="center" wrapText="1"/>
    </xf>
    <xf numFmtId="0" fontId="34" fillId="14" borderId="54" xfId="5" applyNumberFormat="1" applyFont="1" applyFill="1" applyBorder="1" applyAlignment="1">
      <alignment vertical="center" wrapText="1"/>
    </xf>
    <xf numFmtId="0" fontId="33" fillId="14" borderId="3" xfId="5" applyNumberFormat="1" applyFont="1" applyFill="1" applyBorder="1" applyAlignment="1">
      <alignment horizontal="left" vertical="center" wrapText="1"/>
    </xf>
    <xf numFmtId="0" fontId="33" fillId="14" borderId="56" xfId="5" applyNumberFormat="1" applyFont="1" applyFill="1" applyBorder="1" applyAlignment="1">
      <alignment vertical="center" wrapText="1"/>
    </xf>
    <xf numFmtId="0" fontId="32" fillId="15" borderId="18" xfId="5" applyFont="1" applyFill="1" applyBorder="1" applyAlignment="1">
      <alignment horizontal="center" vertical="center" wrapText="1"/>
    </xf>
    <xf numFmtId="0" fontId="33" fillId="15" borderId="18" xfId="5" applyNumberFormat="1" applyFont="1" applyFill="1" applyBorder="1" applyAlignment="1">
      <alignment horizontal="left" vertical="center" wrapText="1"/>
    </xf>
    <xf numFmtId="0" fontId="33" fillId="15" borderId="81" xfId="5" applyNumberFormat="1" applyFont="1" applyFill="1" applyBorder="1" applyAlignment="1">
      <alignment vertical="center" wrapText="1"/>
    </xf>
    <xf numFmtId="0" fontId="33" fillId="9" borderId="1" xfId="5" applyNumberFormat="1" applyFont="1" applyFill="1" applyBorder="1" applyAlignment="1">
      <alignment horizontal="left" vertical="center" wrapText="1"/>
    </xf>
    <xf numFmtId="0" fontId="33" fillId="9" borderId="51" xfId="5" applyNumberFormat="1" applyFont="1" applyFill="1" applyBorder="1" applyAlignment="1">
      <alignment vertical="center" wrapText="1"/>
    </xf>
    <xf numFmtId="0" fontId="33" fillId="9" borderId="2" xfId="5" applyNumberFormat="1" applyFont="1" applyFill="1" applyBorder="1" applyAlignment="1">
      <alignment horizontal="left" vertical="center" wrapText="1"/>
    </xf>
    <xf numFmtId="0" fontId="33" fillId="9" borderId="54" xfId="5" applyNumberFormat="1" applyFont="1" applyFill="1" applyBorder="1" applyAlignment="1">
      <alignment vertical="center" wrapText="1"/>
    </xf>
    <xf numFmtId="0" fontId="33" fillId="9" borderId="3" xfId="5" applyNumberFormat="1" applyFont="1" applyFill="1" applyBorder="1" applyAlignment="1">
      <alignment horizontal="left" vertical="center" wrapText="1"/>
    </xf>
    <xf numFmtId="0" fontId="33" fillId="9" borderId="56" xfId="5" applyNumberFormat="1" applyFont="1" applyFill="1" applyBorder="1" applyAlignment="1">
      <alignment vertical="center" wrapText="1"/>
    </xf>
    <xf numFmtId="0" fontId="33" fillId="8" borderId="1" xfId="5" applyNumberFormat="1" applyFont="1" applyFill="1" applyBorder="1" applyAlignment="1">
      <alignment horizontal="left" vertical="center" wrapText="1"/>
    </xf>
    <xf numFmtId="0" fontId="33" fillId="8" borderId="51" xfId="5" applyNumberFormat="1" applyFont="1" applyFill="1" applyBorder="1" applyAlignment="1">
      <alignment vertical="center" wrapText="1"/>
    </xf>
    <xf numFmtId="0" fontId="33" fillId="8" borderId="2" xfId="5" applyNumberFormat="1" applyFont="1" applyFill="1" applyBorder="1" applyAlignment="1">
      <alignment horizontal="left" vertical="center" wrapText="1"/>
    </xf>
    <xf numFmtId="0" fontId="33" fillId="8" borderId="54" xfId="5" applyNumberFormat="1" applyFont="1" applyFill="1" applyBorder="1" applyAlignment="1">
      <alignment vertical="center" wrapText="1"/>
    </xf>
    <xf numFmtId="0" fontId="33" fillId="8" borderId="3" xfId="5" applyNumberFormat="1" applyFont="1" applyFill="1" applyBorder="1" applyAlignment="1">
      <alignment horizontal="left" vertical="center" wrapText="1"/>
    </xf>
    <xf numFmtId="0" fontId="33" fillId="8" borderId="56" xfId="5" applyNumberFormat="1" applyFont="1" applyFill="1" applyBorder="1" applyAlignment="1">
      <alignment vertical="center" wrapText="1"/>
    </xf>
    <xf numFmtId="0" fontId="33" fillId="17" borderId="1" xfId="5" applyNumberFormat="1" applyFont="1" applyFill="1" applyBorder="1" applyAlignment="1">
      <alignment horizontal="left" vertical="center" wrapText="1"/>
    </xf>
    <xf numFmtId="0" fontId="33" fillId="17" borderId="51" xfId="5" applyNumberFormat="1" applyFont="1" applyFill="1" applyBorder="1" applyAlignment="1">
      <alignment vertical="center" wrapText="1"/>
    </xf>
    <xf numFmtId="0" fontId="33" fillId="17" borderId="2" xfId="5" applyNumberFormat="1" applyFont="1" applyFill="1" applyBorder="1" applyAlignment="1">
      <alignment horizontal="left" vertical="center" wrapText="1"/>
    </xf>
    <xf numFmtId="0" fontId="33" fillId="17" borderId="54" xfId="5" applyNumberFormat="1" applyFont="1" applyFill="1" applyBorder="1" applyAlignment="1">
      <alignment vertical="center" wrapText="1"/>
    </xf>
    <xf numFmtId="0" fontId="33" fillId="17" borderId="3" xfId="5" applyNumberFormat="1" applyFont="1" applyFill="1" applyBorder="1" applyAlignment="1">
      <alignment horizontal="left" vertical="center" wrapText="1"/>
    </xf>
    <xf numFmtId="0" fontId="33" fillId="17" borderId="56" xfId="5" applyNumberFormat="1" applyFont="1" applyFill="1" applyBorder="1" applyAlignment="1">
      <alignment vertical="center" wrapText="1"/>
    </xf>
    <xf numFmtId="0" fontId="33" fillId="18" borderId="1" xfId="5" applyNumberFormat="1" applyFont="1" applyFill="1" applyBorder="1" applyAlignment="1">
      <alignment horizontal="left" vertical="center" wrapText="1"/>
    </xf>
    <xf numFmtId="0" fontId="33" fillId="18" borderId="51" xfId="5" applyNumberFormat="1" applyFont="1" applyFill="1" applyBorder="1" applyAlignment="1">
      <alignment vertical="center" wrapText="1"/>
    </xf>
    <xf numFmtId="0" fontId="33" fillId="18" borderId="2" xfId="5" applyNumberFormat="1" applyFont="1" applyFill="1" applyBorder="1" applyAlignment="1">
      <alignment horizontal="left" vertical="center" wrapText="1"/>
    </xf>
    <xf numFmtId="0" fontId="33" fillId="18" borderId="54" xfId="5" applyNumberFormat="1" applyFont="1" applyFill="1" applyBorder="1" applyAlignment="1">
      <alignment vertical="center" wrapText="1"/>
    </xf>
    <xf numFmtId="0" fontId="33" fillId="18" borderId="3" xfId="5" applyNumberFormat="1" applyFont="1" applyFill="1" applyBorder="1" applyAlignment="1">
      <alignment horizontal="left" vertical="center" wrapText="1"/>
    </xf>
    <xf numFmtId="0" fontId="33" fillId="18" borderId="56" xfId="5" applyNumberFormat="1" applyFont="1" applyFill="1" applyBorder="1" applyAlignment="1">
      <alignment vertical="center" wrapText="1"/>
    </xf>
    <xf numFmtId="0" fontId="33" fillId="10" borderId="1" xfId="5" applyNumberFormat="1" applyFont="1" applyFill="1" applyBorder="1" applyAlignment="1">
      <alignment horizontal="left" vertical="center" wrapText="1"/>
    </xf>
    <xf numFmtId="0" fontId="33" fillId="10" borderId="51" xfId="5" applyNumberFormat="1" applyFont="1" applyFill="1" applyBorder="1" applyAlignment="1">
      <alignment vertical="center" wrapText="1"/>
    </xf>
    <xf numFmtId="0" fontId="33" fillId="10" borderId="2" xfId="5" applyNumberFormat="1" applyFont="1" applyFill="1" applyBorder="1" applyAlignment="1">
      <alignment horizontal="left" vertical="center" wrapText="1"/>
    </xf>
    <xf numFmtId="0" fontId="33" fillId="10" borderId="54" xfId="5" applyNumberFormat="1" applyFont="1" applyFill="1" applyBorder="1" applyAlignment="1">
      <alignment vertical="center" wrapText="1"/>
    </xf>
    <xf numFmtId="0" fontId="33" fillId="10" borderId="3" xfId="5" applyNumberFormat="1" applyFont="1" applyFill="1" applyBorder="1" applyAlignment="1">
      <alignment horizontal="left" vertical="center" wrapText="1"/>
    </xf>
    <xf numFmtId="0" fontId="33" fillId="10" borderId="56" xfId="5" applyNumberFormat="1" applyFont="1" applyFill="1" applyBorder="1" applyAlignment="1">
      <alignment vertical="center" wrapText="1"/>
    </xf>
    <xf numFmtId="0" fontId="33" fillId="20" borderId="1" xfId="5" applyNumberFormat="1" applyFont="1" applyFill="1" applyBorder="1" applyAlignment="1">
      <alignment horizontal="left" vertical="center" wrapText="1"/>
    </xf>
    <xf numFmtId="0" fontId="33" fillId="20" borderId="51" xfId="5" applyNumberFormat="1" applyFont="1" applyFill="1" applyBorder="1" applyAlignment="1">
      <alignment vertical="center" wrapText="1"/>
    </xf>
    <xf numFmtId="0" fontId="33" fillId="20" borderId="2" xfId="5" applyNumberFormat="1" applyFont="1" applyFill="1" applyBorder="1" applyAlignment="1">
      <alignment horizontal="left" vertical="center" wrapText="1"/>
    </xf>
    <xf numFmtId="0" fontId="33" fillId="20" borderId="54" xfId="5" applyNumberFormat="1" applyFont="1" applyFill="1" applyBorder="1" applyAlignment="1">
      <alignment vertical="center" wrapText="1"/>
    </xf>
    <xf numFmtId="0" fontId="36" fillId="20" borderId="54" xfId="5" applyNumberFormat="1" applyFont="1" applyFill="1" applyBorder="1" applyAlignment="1">
      <alignment vertical="center" wrapText="1"/>
    </xf>
    <xf numFmtId="0" fontId="33" fillId="20" borderId="3" xfId="5" applyNumberFormat="1" applyFont="1" applyFill="1" applyBorder="1" applyAlignment="1">
      <alignment horizontal="left" vertical="center" wrapText="1"/>
    </xf>
    <xf numFmtId="0" fontId="36" fillId="20" borderId="56" xfId="5" applyNumberFormat="1" applyFont="1" applyFill="1" applyBorder="1" applyAlignment="1">
      <alignment vertical="center" wrapText="1"/>
    </xf>
    <xf numFmtId="0" fontId="33" fillId="21" borderId="1" xfId="5" applyNumberFormat="1" applyFont="1" applyFill="1" applyBorder="1" applyAlignment="1">
      <alignment horizontal="left" vertical="center" wrapText="1"/>
    </xf>
    <xf numFmtId="0" fontId="33" fillId="21" borderId="51" xfId="5" applyNumberFormat="1" applyFont="1" applyFill="1" applyBorder="1" applyAlignment="1">
      <alignment vertical="center" wrapText="1"/>
    </xf>
    <xf numFmtId="0" fontId="33" fillId="21" borderId="2" xfId="5" applyNumberFormat="1" applyFont="1" applyFill="1" applyBorder="1" applyAlignment="1">
      <alignment horizontal="left" vertical="center" wrapText="1"/>
    </xf>
    <xf numFmtId="0" fontId="33" fillId="21" borderId="54" xfId="5" applyNumberFormat="1" applyFont="1" applyFill="1" applyBorder="1" applyAlignment="1">
      <alignment vertical="center" wrapText="1"/>
    </xf>
    <xf numFmtId="0" fontId="33" fillId="21" borderId="3" xfId="5" applyNumberFormat="1" applyFont="1" applyFill="1" applyBorder="1" applyAlignment="1">
      <alignment horizontal="left" vertical="center" wrapText="1"/>
    </xf>
    <xf numFmtId="0" fontId="33" fillId="21" borderId="56" xfId="5" applyNumberFormat="1" applyFont="1" applyFill="1" applyBorder="1" applyAlignment="1">
      <alignment vertical="center" wrapText="1"/>
    </xf>
    <xf numFmtId="0" fontId="33" fillId="11" borderId="1" xfId="5" applyNumberFormat="1" applyFont="1" applyFill="1" applyBorder="1" applyAlignment="1">
      <alignment horizontal="left" vertical="center" wrapText="1"/>
    </xf>
    <xf numFmtId="0" fontId="33" fillId="11" borderId="51" xfId="5" applyNumberFormat="1" applyFont="1" applyFill="1" applyBorder="1" applyAlignment="1">
      <alignment vertical="center" wrapText="1"/>
    </xf>
    <xf numFmtId="0" fontId="33" fillId="11" borderId="2" xfId="5" applyNumberFormat="1" applyFont="1" applyFill="1" applyBorder="1" applyAlignment="1">
      <alignment horizontal="left" vertical="center" wrapText="1"/>
    </xf>
    <xf numFmtId="0" fontId="33" fillId="11" borderId="54" xfId="5" applyNumberFormat="1" applyFont="1" applyFill="1" applyBorder="1" applyAlignment="1">
      <alignment vertical="center" wrapText="1"/>
    </xf>
    <xf numFmtId="0" fontId="33" fillId="11" borderId="59" xfId="5" applyNumberFormat="1" applyFont="1" applyFill="1" applyBorder="1" applyAlignment="1">
      <alignment horizontal="left" vertical="center" wrapText="1"/>
    </xf>
    <xf numFmtId="0" fontId="33" fillId="11" borderId="60" xfId="5" applyNumberFormat="1" applyFont="1" applyFill="1" applyBorder="1" applyAlignment="1">
      <alignment vertical="center" wrapText="1"/>
    </xf>
    <xf numFmtId="55" fontId="14" fillId="6" borderId="4" xfId="0" applyNumberFormat="1" applyFont="1" applyFill="1" applyBorder="1" applyAlignment="1">
      <alignment horizontal="left" vertical="center"/>
    </xf>
    <xf numFmtId="0" fontId="9" fillId="0" borderId="1" xfId="1" applyFont="1" applyBorder="1" applyAlignment="1" applyProtection="1">
      <alignment horizontal="left" vertical="center" wrapText="1"/>
      <protection locked="0"/>
    </xf>
    <xf numFmtId="0" fontId="9" fillId="0" borderId="2" xfId="1" applyFont="1" applyBorder="1" applyAlignment="1" applyProtection="1">
      <alignment horizontal="left" vertical="center" wrapText="1"/>
      <protection locked="0"/>
    </xf>
    <xf numFmtId="178" fontId="9" fillId="0" borderId="2" xfId="1" applyNumberFormat="1" applyFont="1" applyBorder="1" applyAlignment="1" applyProtection="1">
      <alignment horizontal="left" vertical="center" wrapText="1"/>
      <protection locked="0"/>
    </xf>
    <xf numFmtId="179" fontId="14" fillId="8" borderId="4" xfId="0" applyNumberFormat="1" applyFont="1" applyFill="1" applyBorder="1" applyAlignment="1">
      <alignment horizontal="left" vertical="center"/>
    </xf>
    <xf numFmtId="176" fontId="9" fillId="0" borderId="2" xfId="0" applyNumberFormat="1" applyFont="1" applyBorder="1" applyAlignment="1" applyProtection="1">
      <alignment horizontal="left" vertical="center" wrapText="1"/>
      <protection locked="0"/>
    </xf>
    <xf numFmtId="0" fontId="0" fillId="0" borderId="0" xfId="0" applyAlignment="1">
      <alignment horizontal="left" vertical="center" wrapText="1"/>
    </xf>
    <xf numFmtId="179" fontId="14" fillId="8" borderId="4" xfId="0" applyNumberFormat="1" applyFont="1" applyFill="1" applyBorder="1" applyAlignment="1">
      <alignment horizontal="left" vertical="center" wrapText="1"/>
    </xf>
    <xf numFmtId="0" fontId="40" fillId="8" borderId="4" xfId="0" applyFont="1" applyFill="1" applyBorder="1" applyAlignment="1">
      <alignment horizontal="left" vertical="center" wrapText="1"/>
    </xf>
    <xf numFmtId="0" fontId="40" fillId="8" borderId="4" xfId="0" applyFont="1" applyFill="1" applyBorder="1" applyAlignment="1">
      <alignment horizontal="left" vertical="center"/>
    </xf>
    <xf numFmtId="0" fontId="40" fillId="0" borderId="0" xfId="0" applyFont="1" applyAlignment="1">
      <alignment horizontal="left" vertical="center"/>
    </xf>
    <xf numFmtId="0" fontId="14" fillId="0" borderId="0" xfId="0" applyFont="1" applyBorder="1" applyAlignment="1">
      <alignment horizontal="left" vertical="center"/>
    </xf>
    <xf numFmtId="0" fontId="14" fillId="8" borderId="18" xfId="0" applyFont="1" applyFill="1" applyBorder="1" applyAlignment="1">
      <alignment horizontal="left" vertical="center"/>
    </xf>
    <xf numFmtId="0" fontId="0" fillId="0" borderId="0" xfId="0" applyBorder="1" applyAlignment="1">
      <alignment horizontal="left" vertical="center"/>
    </xf>
    <xf numFmtId="0" fontId="42" fillId="0" borderId="0" xfId="2" applyFont="1" applyAlignment="1">
      <alignment horizontal="left" vertical="center"/>
    </xf>
    <xf numFmtId="49" fontId="43" fillId="0" borderId="0" xfId="3" applyNumberFormat="1" applyFont="1" applyAlignment="1">
      <alignment horizontal="right" vertical="center"/>
    </xf>
    <xf numFmtId="49" fontId="44" fillId="0" borderId="0" xfId="3" applyNumberFormat="1" applyFont="1" applyAlignment="1">
      <alignment vertical="center"/>
    </xf>
    <xf numFmtId="49" fontId="43" fillId="0" borderId="0" xfId="3" applyNumberFormat="1" applyFont="1" applyAlignment="1">
      <alignment horizontal="left" vertical="center"/>
    </xf>
    <xf numFmtId="49" fontId="43" fillId="0" borderId="0" xfId="3" applyNumberFormat="1" applyFont="1" applyAlignment="1">
      <alignment horizontal="left" vertical="center" shrinkToFit="1"/>
    </xf>
    <xf numFmtId="49" fontId="43" fillId="0" borderId="0" xfId="3" applyNumberFormat="1" applyFont="1" applyAlignment="1">
      <alignment vertical="center"/>
    </xf>
    <xf numFmtId="49" fontId="45" fillId="0" borderId="0" xfId="3" applyNumberFormat="1" applyFont="1" applyAlignment="1">
      <alignment horizontal="right" vertical="center"/>
    </xf>
    <xf numFmtId="49" fontId="44" fillId="0" borderId="0" xfId="3" applyNumberFormat="1" applyFont="1" applyAlignment="1">
      <alignment horizontal="right" vertical="center"/>
    </xf>
    <xf numFmtId="49" fontId="43" fillId="0" borderId="30" xfId="3" applyNumberFormat="1" applyFont="1" applyBorder="1" applyAlignment="1">
      <alignment horizontal="left" vertical="center"/>
    </xf>
    <xf numFmtId="49" fontId="44" fillId="0" borderId="30" xfId="3" applyNumberFormat="1" applyFont="1" applyBorder="1" applyAlignment="1">
      <alignment horizontal="right" vertical="center"/>
    </xf>
    <xf numFmtId="49" fontId="44" fillId="0" borderId="30" xfId="3" applyNumberFormat="1" applyFont="1" applyBorder="1" applyAlignment="1">
      <alignment vertical="center"/>
    </xf>
    <xf numFmtId="49" fontId="43" fillId="0" borderId="30" xfId="3" applyNumberFormat="1" applyFont="1" applyBorder="1" applyAlignment="1">
      <alignment horizontal="left" vertical="center" shrinkToFit="1"/>
    </xf>
    <xf numFmtId="49" fontId="43" fillId="10" borderId="4" xfId="3" applyNumberFormat="1" applyFont="1" applyFill="1" applyBorder="1" applyAlignment="1">
      <alignment horizontal="left" vertical="center"/>
    </xf>
    <xf numFmtId="49" fontId="44" fillId="10" borderId="4" xfId="3" applyNumberFormat="1" applyFont="1" applyFill="1" applyBorder="1" applyAlignment="1">
      <alignment horizontal="right" vertical="center" shrinkToFit="1"/>
    </xf>
    <xf numFmtId="49" fontId="44" fillId="10" borderId="4" xfId="3" applyNumberFormat="1" applyFont="1" applyFill="1" applyBorder="1" applyAlignment="1">
      <alignment horizontal="center" vertical="center"/>
    </xf>
    <xf numFmtId="49" fontId="43" fillId="10" borderId="4" xfId="3" applyNumberFormat="1" applyFont="1" applyFill="1" applyBorder="1" applyAlignment="1">
      <alignment horizontal="center" vertical="center"/>
    </xf>
    <xf numFmtId="49" fontId="43" fillId="10" borderId="4" xfId="3" applyNumberFormat="1" applyFont="1" applyFill="1" applyBorder="1" applyAlignment="1">
      <alignment horizontal="center" vertical="center" shrinkToFit="1"/>
    </xf>
    <xf numFmtId="49" fontId="43" fillId="0" borderId="7" xfId="3" applyNumberFormat="1" applyFont="1" applyBorder="1" applyAlignment="1">
      <alignment horizontal="left" vertical="center"/>
    </xf>
    <xf numFmtId="0" fontId="44" fillId="0" borderId="57" xfId="3" applyNumberFormat="1" applyFont="1" applyBorder="1" applyAlignment="1">
      <alignment horizontal="right" vertical="center"/>
    </xf>
    <xf numFmtId="49" fontId="44" fillId="0" borderId="57" xfId="3" applyNumberFormat="1" applyFont="1" applyBorder="1" applyAlignment="1">
      <alignment vertical="center"/>
    </xf>
    <xf numFmtId="49" fontId="43" fillId="0" borderId="57" xfId="3" applyNumberFormat="1" applyFont="1" applyBorder="1" applyAlignment="1">
      <alignment horizontal="left" vertical="center"/>
    </xf>
    <xf numFmtId="49" fontId="43" fillId="0" borderId="57" xfId="3" applyNumberFormat="1" applyFont="1" applyBorder="1" applyAlignment="1">
      <alignment horizontal="left" vertical="center" shrinkToFit="1"/>
    </xf>
    <xf numFmtId="0" fontId="44" fillId="0" borderId="2" xfId="3" applyNumberFormat="1" applyFont="1" applyBorder="1" applyAlignment="1">
      <alignment horizontal="right" vertical="center"/>
    </xf>
    <xf numFmtId="49" fontId="44" fillId="0" borderId="2" xfId="3" applyNumberFormat="1" applyFont="1" applyBorder="1" applyAlignment="1">
      <alignment vertical="center"/>
    </xf>
    <xf numFmtId="49" fontId="43" fillId="0" borderId="2" xfId="3" applyNumberFormat="1" applyFont="1" applyBorder="1" applyAlignment="1">
      <alignment horizontal="left" vertical="center"/>
    </xf>
    <xf numFmtId="49" fontId="43" fillId="0" borderId="2" xfId="3" applyNumberFormat="1" applyFont="1" applyBorder="1" applyAlignment="1">
      <alignment horizontal="left" vertical="center" shrinkToFit="1"/>
    </xf>
    <xf numFmtId="0" fontId="44" fillId="0" borderId="74" xfId="3" applyNumberFormat="1" applyFont="1" applyBorder="1" applyAlignment="1">
      <alignment horizontal="right" vertical="center"/>
    </xf>
    <xf numFmtId="49" fontId="44" fillId="0" borderId="74" xfId="3" applyNumberFormat="1" applyFont="1" applyBorder="1" applyAlignment="1">
      <alignment vertical="center"/>
    </xf>
    <xf numFmtId="49" fontId="43" fillId="0" borderId="74" xfId="3" applyNumberFormat="1" applyFont="1" applyBorder="1" applyAlignment="1">
      <alignment horizontal="left" vertical="center"/>
    </xf>
    <xf numFmtId="49" fontId="43" fillId="0" borderId="74" xfId="3" applyNumberFormat="1" applyFont="1" applyBorder="1" applyAlignment="1">
      <alignment horizontal="left" vertical="center" shrinkToFit="1"/>
    </xf>
    <xf numFmtId="49" fontId="43" fillId="0" borderId="5" xfId="3" applyNumberFormat="1" applyFont="1" applyBorder="1" applyAlignment="1">
      <alignment horizontal="left" vertical="center"/>
    </xf>
    <xf numFmtId="0" fontId="44" fillId="0" borderId="1" xfId="3" applyNumberFormat="1" applyFont="1" applyBorder="1" applyAlignment="1">
      <alignment horizontal="right" vertical="center"/>
    </xf>
    <xf numFmtId="49" fontId="44" fillId="0" borderId="1" xfId="3" applyNumberFormat="1" applyFont="1" applyBorder="1" applyAlignment="1">
      <alignment vertical="center"/>
    </xf>
    <xf numFmtId="49" fontId="43" fillId="0" borderId="1" xfId="3" applyNumberFormat="1" applyFont="1" applyBorder="1" applyAlignment="1">
      <alignment horizontal="left" vertical="center"/>
    </xf>
    <xf numFmtId="49" fontId="43" fillId="0" borderId="1" xfId="3" applyNumberFormat="1" applyFont="1" applyBorder="1" applyAlignment="1">
      <alignment horizontal="left" vertical="center" shrinkToFit="1"/>
    </xf>
    <xf numFmtId="49" fontId="43" fillId="0" borderId="18" xfId="3" applyNumberFormat="1" applyFont="1" applyBorder="1" applyAlignment="1">
      <alignment horizontal="left" vertical="center"/>
    </xf>
    <xf numFmtId="0" fontId="44" fillId="0" borderId="3" xfId="3" applyNumberFormat="1" applyFont="1" applyBorder="1" applyAlignment="1">
      <alignment horizontal="right" vertical="center"/>
    </xf>
    <xf numFmtId="49" fontId="44" fillId="0" borderId="3" xfId="3" applyNumberFormat="1" applyFont="1" applyBorder="1" applyAlignment="1">
      <alignment vertical="center"/>
    </xf>
    <xf numFmtId="49" fontId="43" fillId="0" borderId="3" xfId="3" applyNumberFormat="1" applyFont="1" applyBorder="1" applyAlignment="1">
      <alignment horizontal="left" vertical="center"/>
    </xf>
    <xf numFmtId="49" fontId="43" fillId="0" borderId="3" xfId="3" applyNumberFormat="1" applyFont="1" applyBorder="1" applyAlignment="1">
      <alignment horizontal="left" vertical="center" shrinkToFit="1"/>
    </xf>
    <xf numFmtId="49" fontId="44" fillId="0" borderId="2" xfId="3" applyNumberFormat="1" applyFont="1" applyBorder="1" applyAlignment="1">
      <alignment horizontal="left" vertical="center"/>
    </xf>
    <xf numFmtId="49" fontId="44" fillId="0" borderId="74" xfId="3" applyNumberFormat="1" applyFont="1" applyBorder="1" applyAlignment="1">
      <alignment horizontal="left" vertical="center"/>
    </xf>
    <xf numFmtId="0" fontId="46" fillId="0" borderId="74" xfId="3" applyNumberFormat="1" applyFont="1" applyBorder="1" applyAlignment="1">
      <alignment horizontal="right" vertical="center"/>
    </xf>
    <xf numFmtId="49" fontId="46" fillId="0" borderId="74" xfId="3" applyNumberFormat="1" applyFont="1" applyBorder="1" applyAlignment="1">
      <alignment vertical="center"/>
    </xf>
    <xf numFmtId="49" fontId="46" fillId="0" borderId="74" xfId="3" applyNumberFormat="1" applyFont="1" applyBorder="1" applyAlignment="1">
      <alignment horizontal="left" vertical="center"/>
    </xf>
    <xf numFmtId="49" fontId="46" fillId="0" borderId="74" xfId="3" applyNumberFormat="1" applyFont="1" applyBorder="1" applyAlignment="1">
      <alignment horizontal="left" vertical="center" shrinkToFit="1"/>
    </xf>
    <xf numFmtId="49" fontId="44" fillId="0" borderId="57" xfId="3" applyNumberFormat="1" applyFont="1" applyBorder="1" applyAlignment="1">
      <alignment horizontal="left" vertical="center"/>
    </xf>
    <xf numFmtId="49" fontId="44" fillId="0" borderId="57" xfId="3" applyNumberFormat="1" applyFont="1" applyBorder="1" applyAlignment="1">
      <alignment horizontal="left" vertical="center" wrapText="1"/>
    </xf>
    <xf numFmtId="49" fontId="44" fillId="0" borderId="2" xfId="3" applyNumberFormat="1" applyFont="1" applyBorder="1" applyAlignment="1">
      <alignment horizontal="left" vertical="center" wrapText="1"/>
    </xf>
    <xf numFmtId="0" fontId="44" fillId="0" borderId="18" xfId="3" applyNumberFormat="1" applyFont="1" applyBorder="1" applyAlignment="1">
      <alignment horizontal="right" vertical="center"/>
    </xf>
    <xf numFmtId="0" fontId="44" fillId="0" borderId="18" xfId="3" quotePrefix="1" applyNumberFormat="1" applyFont="1" applyBorder="1" applyAlignment="1">
      <alignment horizontal="right" vertical="center"/>
    </xf>
    <xf numFmtId="49" fontId="44" fillId="0" borderId="18" xfId="3" applyNumberFormat="1" applyFont="1" applyBorder="1" applyAlignment="1">
      <alignment vertical="center"/>
    </xf>
    <xf numFmtId="49" fontId="43" fillId="0" borderId="18" xfId="3" applyNumberFormat="1" applyFont="1" applyBorder="1" applyAlignment="1">
      <alignment horizontal="left" vertical="center" shrinkToFit="1"/>
    </xf>
    <xf numFmtId="49" fontId="46" fillId="0" borderId="0" xfId="3" applyNumberFormat="1" applyFont="1" applyAlignment="1">
      <alignment vertical="center"/>
    </xf>
    <xf numFmtId="49" fontId="21" fillId="0" borderId="0" xfId="2" applyNumberFormat="1" applyFont="1" applyAlignment="1">
      <alignment horizontal="left" vertical="center"/>
    </xf>
    <xf numFmtId="49" fontId="5" fillId="0" borderId="0" xfId="0" applyNumberFormat="1" applyFont="1"/>
    <xf numFmtId="0" fontId="47" fillId="0" borderId="0" xfId="2" applyFont="1" applyFill="1" applyAlignment="1"/>
    <xf numFmtId="49" fontId="9" fillId="13" borderId="75" xfId="0" applyNumberFormat="1" applyFont="1" applyFill="1" applyBorder="1" applyAlignment="1">
      <alignment horizontal="center" vertical="center"/>
    </xf>
    <xf numFmtId="49" fontId="9" fillId="13" borderId="76" xfId="0" applyNumberFormat="1" applyFont="1" applyFill="1" applyBorder="1" applyAlignment="1">
      <alignment horizontal="center" vertical="center"/>
    </xf>
    <xf numFmtId="49" fontId="9" fillId="13" borderId="77" xfId="0" applyNumberFormat="1" applyFont="1" applyFill="1" applyBorder="1" applyAlignment="1">
      <alignment horizontal="center" vertical="center"/>
    </xf>
    <xf numFmtId="49" fontId="5" fillId="0" borderId="52" xfId="0" applyNumberFormat="1" applyFont="1" applyBorder="1"/>
    <xf numFmtId="49" fontId="5" fillId="0" borderId="2" xfId="0" applyNumberFormat="1" applyFont="1" applyBorder="1"/>
    <xf numFmtId="49" fontId="5" fillId="0" borderId="54" xfId="0" applyNumberFormat="1" applyFont="1" applyBorder="1"/>
    <xf numFmtId="49" fontId="5" fillId="0" borderId="58" xfId="0" applyNumberFormat="1" applyFont="1" applyBorder="1"/>
    <xf numFmtId="49" fontId="5" fillId="0" borderId="59" xfId="0" applyNumberFormat="1" applyFont="1" applyBorder="1"/>
    <xf numFmtId="49" fontId="5" fillId="0" borderId="60" xfId="0" applyNumberFormat="1" applyFont="1" applyBorder="1"/>
    <xf numFmtId="49" fontId="5" fillId="0" borderId="84" xfId="0" applyNumberFormat="1" applyFont="1" applyBorder="1"/>
    <xf numFmtId="49" fontId="5" fillId="0" borderId="57" xfId="0" applyNumberFormat="1" applyFont="1" applyBorder="1"/>
    <xf numFmtId="49" fontId="5" fillId="0" borderId="85" xfId="0" applyNumberFormat="1" applyFont="1" applyBorder="1"/>
    <xf numFmtId="49" fontId="5" fillId="0" borderId="86" xfId="0" applyNumberFormat="1" applyFont="1" applyBorder="1"/>
    <xf numFmtId="49" fontId="5" fillId="0" borderId="3" xfId="0" applyNumberFormat="1" applyFont="1" applyBorder="1"/>
    <xf numFmtId="49" fontId="5" fillId="0" borderId="56" xfId="0" applyNumberFormat="1" applyFont="1" applyBorder="1"/>
    <xf numFmtId="49" fontId="5" fillId="0" borderId="78" xfId="0" applyNumberFormat="1" applyFont="1" applyBorder="1"/>
    <xf numFmtId="49" fontId="5" fillId="0" borderId="87" xfId="0" applyNumberFormat="1" applyFont="1" applyBorder="1"/>
    <xf numFmtId="49" fontId="5" fillId="0" borderId="88" xfId="0" applyNumberFormat="1" applyFont="1" applyBorder="1"/>
    <xf numFmtId="49" fontId="5" fillId="0" borderId="50" xfId="0" applyNumberFormat="1" applyFont="1" applyBorder="1"/>
    <xf numFmtId="49" fontId="5" fillId="0" borderId="1" xfId="0" applyNumberFormat="1" applyFont="1" applyBorder="1"/>
    <xf numFmtId="49" fontId="5" fillId="0" borderId="51" xfId="0" applyNumberFormat="1" applyFont="1" applyBorder="1"/>
    <xf numFmtId="49" fontId="5" fillId="0" borderId="89" xfId="0" applyNumberFormat="1" applyFont="1" applyBorder="1"/>
    <xf numFmtId="49" fontId="5" fillId="0" borderId="74" xfId="0" applyNumberFormat="1" applyFont="1" applyBorder="1"/>
    <xf numFmtId="49" fontId="5" fillId="0" borderId="90" xfId="0" applyNumberFormat="1" applyFont="1" applyBorder="1"/>
    <xf numFmtId="49" fontId="9" fillId="0" borderId="2" xfId="0" applyNumberFormat="1" applyFont="1" applyBorder="1" applyAlignment="1" applyProtection="1">
      <alignment horizontal="left" vertical="center" wrapText="1"/>
      <protection locked="0"/>
    </xf>
    <xf numFmtId="0" fontId="12" fillId="0" borderId="2" xfId="0" applyFont="1" applyFill="1" applyBorder="1" applyAlignment="1" applyProtection="1">
      <alignment horizontal="left" vertical="center" wrapText="1"/>
      <protection locked="0"/>
    </xf>
    <xf numFmtId="0" fontId="48" fillId="0" borderId="0" xfId="0" applyFont="1" applyAlignment="1">
      <alignment horizontal="left" vertical="center"/>
    </xf>
    <xf numFmtId="0" fontId="14" fillId="0" borderId="0" xfId="0" applyFont="1" applyFill="1" applyAlignment="1">
      <alignment horizontal="left" vertical="center"/>
    </xf>
    <xf numFmtId="0" fontId="12" fillId="0" borderId="2" xfId="0" applyFont="1" applyBorder="1" applyAlignment="1" applyProtection="1">
      <alignment horizontal="left" vertical="center" wrapText="1"/>
      <protection locked="0"/>
    </xf>
    <xf numFmtId="176" fontId="9" fillId="0" borderId="3" xfId="0" applyNumberFormat="1" applyFont="1" applyBorder="1" applyAlignment="1" applyProtection="1">
      <alignment horizontal="left" vertical="center" wrapText="1"/>
      <protection locked="0"/>
    </xf>
    <xf numFmtId="0" fontId="23" fillId="0" borderId="0" xfId="3" applyFont="1" applyFill="1" applyBorder="1" applyAlignment="1">
      <alignment horizontal="center" vertical="center"/>
    </xf>
    <xf numFmtId="176" fontId="23" fillId="0" borderId="0" xfId="3" applyNumberFormat="1" applyFont="1" applyFill="1" applyBorder="1" applyAlignment="1" applyProtection="1">
      <alignment horizontal="center" vertical="center"/>
      <protection locked="0"/>
    </xf>
    <xf numFmtId="178" fontId="2" fillId="0" borderId="1" xfId="0" applyNumberFormat="1" applyFont="1" applyBorder="1" applyAlignment="1">
      <alignment vertical="top" wrapText="1"/>
    </xf>
    <xf numFmtId="0" fontId="0" fillId="0" borderId="0" xfId="0" applyAlignment="1">
      <alignment wrapText="1"/>
    </xf>
    <xf numFmtId="176" fontId="2" fillId="0" borderId="2" xfId="0" applyNumberFormat="1" applyFont="1" applyBorder="1" applyAlignment="1" applyProtection="1">
      <alignment horizontal="left" vertical="center" wrapText="1"/>
      <protection locked="0"/>
    </xf>
    <xf numFmtId="0" fontId="13" fillId="0" borderId="1" xfId="0" applyFont="1" applyBorder="1" applyAlignment="1">
      <alignment vertical="top" wrapText="1"/>
    </xf>
    <xf numFmtId="0" fontId="13" fillId="0" borderId="2" xfId="0" applyFont="1" applyBorder="1" applyAlignment="1">
      <alignment vertical="top" wrapText="1"/>
    </xf>
    <xf numFmtId="0" fontId="53" fillId="0" borderId="2" xfId="0" applyFont="1" applyBorder="1" applyAlignment="1">
      <alignment vertical="top" wrapText="1"/>
    </xf>
    <xf numFmtId="0" fontId="53" fillId="0" borderId="2" xfId="0" applyFont="1" applyFill="1" applyBorder="1" applyAlignment="1">
      <alignment vertical="top" wrapText="1"/>
    </xf>
    <xf numFmtId="0" fontId="13" fillId="0" borderId="3" xfId="0" applyFont="1" applyBorder="1" applyAlignment="1">
      <alignment vertical="top" wrapText="1"/>
    </xf>
    <xf numFmtId="0" fontId="13" fillId="0" borderId="1"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53" fillId="0" borderId="3" xfId="0" applyFont="1" applyBorder="1" applyAlignment="1">
      <alignment vertical="top" wrapText="1"/>
    </xf>
    <xf numFmtId="0" fontId="13" fillId="0" borderId="1" xfId="0" applyFont="1" applyFill="1" applyBorder="1" applyAlignment="1">
      <alignment vertical="top" wrapText="1"/>
    </xf>
    <xf numFmtId="0" fontId="13" fillId="0" borderId="2" xfId="0" applyFont="1" applyFill="1" applyBorder="1" applyAlignment="1">
      <alignment vertical="top" wrapText="1"/>
    </xf>
    <xf numFmtId="0" fontId="53" fillId="0" borderId="3" xfId="0" applyFont="1" applyFill="1" applyBorder="1" applyAlignment="1">
      <alignment vertical="top" wrapText="1"/>
    </xf>
    <xf numFmtId="0" fontId="13" fillId="0" borderId="74" xfId="0" applyFont="1" applyFill="1" applyBorder="1" applyAlignment="1">
      <alignment vertical="top" wrapText="1"/>
    </xf>
    <xf numFmtId="0" fontId="13" fillId="0" borderId="57" xfId="0" applyFont="1" applyFill="1" applyBorder="1" applyAlignment="1">
      <alignment vertical="top" wrapText="1"/>
    </xf>
    <xf numFmtId="0" fontId="53" fillId="0" borderId="74" xfId="0" applyFont="1" applyFill="1" applyBorder="1" applyAlignment="1">
      <alignment vertical="top" wrapText="1"/>
    </xf>
    <xf numFmtId="0" fontId="13" fillId="0" borderId="3" xfId="0" applyFont="1" applyFill="1" applyBorder="1" applyAlignment="1">
      <alignment vertical="top" wrapText="1"/>
    </xf>
    <xf numFmtId="0" fontId="13" fillId="8" borderId="1" xfId="0" applyFont="1" applyFill="1" applyBorder="1" applyAlignment="1">
      <alignment vertical="top" wrapText="1"/>
    </xf>
    <xf numFmtId="0" fontId="13" fillId="8" borderId="2" xfId="0" applyFont="1" applyFill="1" applyBorder="1" applyAlignment="1">
      <alignment vertical="top" wrapText="1"/>
    </xf>
    <xf numFmtId="0" fontId="53" fillId="8" borderId="2" xfId="0" applyFont="1" applyFill="1" applyBorder="1" applyAlignment="1">
      <alignment vertical="top" wrapText="1"/>
    </xf>
    <xf numFmtId="0" fontId="53" fillId="8" borderId="3" xfId="0" applyFont="1" applyFill="1" applyBorder="1" applyAlignment="1">
      <alignment vertical="top" wrapText="1"/>
    </xf>
    <xf numFmtId="0" fontId="56" fillId="0" borderId="0" xfId="0" applyFont="1" applyAlignment="1">
      <alignment wrapText="1"/>
    </xf>
    <xf numFmtId="0" fontId="13" fillId="10" borderId="1" xfId="0" applyFont="1" applyFill="1" applyBorder="1" applyAlignment="1">
      <alignment vertical="top" wrapText="1"/>
    </xf>
    <xf numFmtId="0" fontId="13" fillId="10" borderId="2" xfId="0" applyFont="1" applyFill="1" applyBorder="1" applyAlignment="1">
      <alignment vertical="top" wrapText="1"/>
    </xf>
    <xf numFmtId="0" fontId="53" fillId="10" borderId="2" xfId="0" applyFont="1" applyFill="1" applyBorder="1" applyAlignment="1">
      <alignment vertical="top" wrapText="1"/>
    </xf>
    <xf numFmtId="0" fontId="53" fillId="10" borderId="3" xfId="0" applyFont="1" applyFill="1" applyBorder="1" applyAlignment="1">
      <alignment vertical="top" wrapText="1"/>
    </xf>
    <xf numFmtId="0" fontId="13" fillId="13" borderId="1" xfId="0" applyFont="1" applyFill="1" applyBorder="1" applyAlignment="1">
      <alignment vertical="top" wrapText="1"/>
    </xf>
    <xf numFmtId="0" fontId="13" fillId="13" borderId="2" xfId="0" applyFont="1" applyFill="1" applyBorder="1" applyAlignment="1">
      <alignment vertical="top" wrapText="1"/>
    </xf>
    <xf numFmtId="0" fontId="53" fillId="13" borderId="2" xfId="0" applyFont="1" applyFill="1" applyBorder="1" applyAlignment="1">
      <alignment vertical="top" wrapText="1"/>
    </xf>
    <xf numFmtId="0" fontId="53" fillId="13" borderId="3" xfId="0" applyFont="1" applyFill="1" applyBorder="1" applyAlignment="1">
      <alignment vertical="top" wrapText="1"/>
    </xf>
    <xf numFmtId="0" fontId="13" fillId="24" borderId="1" xfId="0" applyFont="1" applyFill="1" applyBorder="1" applyAlignment="1">
      <alignment vertical="top" wrapText="1"/>
    </xf>
    <xf numFmtId="0" fontId="13" fillId="24" borderId="2" xfId="0" applyFont="1" applyFill="1" applyBorder="1" applyAlignment="1">
      <alignment vertical="top" wrapText="1"/>
    </xf>
    <xf numFmtId="0" fontId="53" fillId="24" borderId="2" xfId="0" applyFont="1" applyFill="1" applyBorder="1" applyAlignment="1">
      <alignment vertical="top" wrapText="1"/>
    </xf>
    <xf numFmtId="0" fontId="53" fillId="24" borderId="3" xfId="0" applyFont="1" applyFill="1" applyBorder="1" applyAlignment="1">
      <alignment vertical="top" wrapText="1"/>
    </xf>
    <xf numFmtId="0" fontId="13" fillId="9" borderId="1" xfId="0" applyFont="1" applyFill="1" applyBorder="1" applyAlignment="1">
      <alignment vertical="top" wrapText="1"/>
    </xf>
    <xf numFmtId="0" fontId="13" fillId="9" borderId="2" xfId="0" applyFont="1" applyFill="1" applyBorder="1" applyAlignment="1">
      <alignment vertical="top" wrapText="1"/>
    </xf>
    <xf numFmtId="0" fontId="53" fillId="9" borderId="2" xfId="0" applyFont="1" applyFill="1" applyBorder="1" applyAlignment="1">
      <alignment vertical="top" wrapText="1"/>
    </xf>
    <xf numFmtId="0" fontId="53" fillId="9" borderId="3" xfId="0" applyFont="1" applyFill="1" applyBorder="1" applyAlignment="1">
      <alignment vertical="top" wrapText="1"/>
    </xf>
    <xf numFmtId="0" fontId="13" fillId="23" borderId="1" xfId="0" applyFont="1" applyFill="1" applyBorder="1" applyAlignment="1">
      <alignment vertical="top" wrapText="1"/>
    </xf>
    <xf numFmtId="0" fontId="13" fillId="23" borderId="57" xfId="0" applyFont="1" applyFill="1" applyBorder="1" applyAlignment="1">
      <alignment vertical="top" wrapText="1"/>
    </xf>
    <xf numFmtId="0" fontId="53" fillId="23" borderId="57" xfId="0" applyFont="1" applyFill="1" applyBorder="1" applyAlignment="1">
      <alignment vertical="top" wrapText="1"/>
    </xf>
    <xf numFmtId="0" fontId="13" fillId="23" borderId="7" xfId="0" applyFont="1" applyFill="1" applyBorder="1" applyAlignment="1">
      <alignment vertical="top" wrapText="1"/>
    </xf>
    <xf numFmtId="0" fontId="13" fillId="23" borderId="1" xfId="0" applyFont="1" applyFill="1" applyBorder="1" applyAlignment="1">
      <alignment horizontal="left" vertical="top" wrapText="1"/>
    </xf>
    <xf numFmtId="0" fontId="13" fillId="23" borderId="57" xfId="0" applyFont="1" applyFill="1" applyBorder="1" applyAlignment="1">
      <alignment horizontal="left" vertical="top" wrapText="1"/>
    </xf>
    <xf numFmtId="0" fontId="13" fillId="23" borderId="7" xfId="0" applyFont="1" applyFill="1" applyBorder="1" applyAlignment="1">
      <alignment horizontal="left" vertical="top" wrapText="1"/>
    </xf>
    <xf numFmtId="0" fontId="53" fillId="23" borderId="7" xfId="0" applyFont="1" applyFill="1" applyBorder="1" applyAlignment="1">
      <alignment vertical="top" wrapText="1"/>
    </xf>
    <xf numFmtId="0" fontId="53" fillId="23" borderId="2" xfId="0" applyFont="1" applyFill="1" applyBorder="1" applyAlignment="1">
      <alignment vertical="top" wrapText="1"/>
    </xf>
    <xf numFmtId="0" fontId="13" fillId="23" borderId="2" xfId="0" applyFont="1" applyFill="1" applyBorder="1" applyAlignment="1">
      <alignment vertical="top" wrapText="1"/>
    </xf>
    <xf numFmtId="0" fontId="13" fillId="23" borderId="3" xfId="0" applyFont="1" applyFill="1" applyBorder="1" applyAlignment="1">
      <alignment vertical="top" wrapText="1"/>
    </xf>
    <xf numFmtId="0" fontId="13" fillId="23" borderId="2" xfId="0" applyFont="1" applyFill="1" applyBorder="1" applyAlignment="1">
      <alignment horizontal="left" vertical="top" wrapText="1"/>
    </xf>
    <xf numFmtId="0" fontId="13" fillId="23" borderId="3" xfId="0" applyFont="1" applyFill="1" applyBorder="1" applyAlignment="1">
      <alignment horizontal="left" vertical="top" wrapText="1"/>
    </xf>
    <xf numFmtId="0" fontId="53" fillId="23" borderId="3" xfId="0" applyFont="1" applyFill="1" applyBorder="1" applyAlignment="1">
      <alignment vertical="top" wrapText="1"/>
    </xf>
    <xf numFmtId="0" fontId="13" fillId="23" borderId="74" xfId="0" applyFont="1" applyFill="1" applyBorder="1" applyAlignment="1">
      <alignment vertical="top" wrapText="1"/>
    </xf>
    <xf numFmtId="0" fontId="53" fillId="23" borderId="74" xfId="0" applyFont="1" applyFill="1" applyBorder="1" applyAlignment="1">
      <alignment vertical="top" wrapText="1"/>
    </xf>
    <xf numFmtId="49" fontId="9" fillId="0" borderId="1" xfId="0" applyNumberFormat="1" applyFont="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176" fontId="9" fillId="0" borderId="2" xfId="0" applyNumberFormat="1"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57" xfId="0" applyFont="1" applyFill="1" applyBorder="1" applyAlignment="1" applyProtection="1">
      <alignment horizontal="left" vertical="center" wrapText="1"/>
      <protection locked="0"/>
    </xf>
    <xf numFmtId="0" fontId="9" fillId="0" borderId="79" xfId="0" applyFont="1" applyFill="1" applyBorder="1" applyAlignment="1" applyProtection="1">
      <alignment horizontal="left" vertical="center" wrapText="1"/>
      <protection locked="0"/>
    </xf>
    <xf numFmtId="176" fontId="9" fillId="0" borderId="101" xfId="0" applyNumberFormat="1"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101" xfId="0" applyFont="1" applyFill="1" applyBorder="1" applyAlignment="1" applyProtection="1">
      <alignment horizontal="left" vertical="center" wrapText="1"/>
      <protection locked="0"/>
    </xf>
    <xf numFmtId="0" fontId="9" fillId="0" borderId="74" xfId="0" applyFont="1" applyFill="1" applyBorder="1" applyAlignment="1" applyProtection="1">
      <alignment horizontal="left" vertical="center" wrapText="1"/>
      <protection locked="0"/>
    </xf>
    <xf numFmtId="176" fontId="9" fillId="0" borderId="74" xfId="0" applyNumberFormat="1"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49" fontId="58" fillId="0" borderId="0" xfId="3" applyNumberFormat="1" applyFont="1" applyAlignment="1">
      <alignment horizontal="left" vertical="center"/>
    </xf>
    <xf numFmtId="0" fontId="23" fillId="0" borderId="0" xfId="3" applyFont="1" applyBorder="1" applyAlignment="1" applyProtection="1">
      <alignment vertical="center" wrapText="1"/>
      <protection locked="0"/>
    </xf>
    <xf numFmtId="0" fontId="23" fillId="0" borderId="0" xfId="3" applyFont="1" applyBorder="1" applyAlignment="1" applyProtection="1">
      <alignment horizontal="center" vertical="center" wrapText="1"/>
      <protection locked="0"/>
    </xf>
    <xf numFmtId="0" fontId="26" fillId="7" borderId="0" xfId="3" applyFont="1" applyFill="1" applyAlignment="1">
      <alignment vertical="center"/>
    </xf>
    <xf numFmtId="0" fontId="28" fillId="7" borderId="0" xfId="3" applyFont="1" applyFill="1" applyAlignment="1">
      <alignment vertical="center"/>
    </xf>
    <xf numFmtId="0" fontId="12" fillId="4" borderId="2" xfId="0" applyFont="1" applyFill="1" applyBorder="1" applyAlignment="1" applyProtection="1">
      <alignment horizontal="left" vertical="center" wrapText="1"/>
    </xf>
    <xf numFmtId="0" fontId="12" fillId="0" borderId="102" xfId="0" applyFont="1" applyFill="1" applyBorder="1" applyAlignment="1" applyProtection="1">
      <alignment horizontal="left" vertical="center" wrapText="1"/>
      <protection locked="0"/>
    </xf>
    <xf numFmtId="0" fontId="5" fillId="23" borderId="0" xfId="0" applyFont="1" applyFill="1" applyAlignment="1" applyProtection="1">
      <alignment vertical="center"/>
    </xf>
    <xf numFmtId="0" fontId="8"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horizontal="right" vertical="center" wrapText="1"/>
    </xf>
    <xf numFmtId="0" fontId="5" fillId="0" borderId="0" xfId="0" applyFont="1" applyAlignment="1" applyProtection="1">
      <alignment vertical="center"/>
    </xf>
    <xf numFmtId="0" fontId="5" fillId="0" borderId="0" xfId="0" applyFont="1" applyAlignment="1" applyProtection="1">
      <alignment vertical="center" wrapText="1"/>
    </xf>
    <xf numFmtId="0" fontId="38"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wrapText="1"/>
    </xf>
    <xf numFmtId="0" fontId="9" fillId="0" borderId="0" xfId="0" applyFont="1" applyFill="1" applyAlignment="1" applyProtection="1">
      <alignment vertical="center"/>
    </xf>
    <xf numFmtId="49" fontId="5" fillId="4" borderId="0" xfId="1" applyNumberFormat="1" applyFont="1" applyFill="1" applyAlignment="1" applyProtection="1">
      <alignment horizontal="left" vertical="center"/>
    </xf>
    <xf numFmtId="49" fontId="5" fillId="5" borderId="0" xfId="1" applyNumberFormat="1" applyFont="1" applyFill="1" applyAlignment="1" applyProtection="1">
      <alignment horizontal="left" vertical="center"/>
    </xf>
    <xf numFmtId="49" fontId="5" fillId="6" borderId="0" xfId="1" applyNumberFormat="1" applyFont="1" applyFill="1" applyAlignment="1" applyProtection="1">
      <alignment horizontal="left" vertical="center"/>
    </xf>
    <xf numFmtId="0" fontId="6" fillId="2" borderId="4" xfId="0" applyFont="1" applyFill="1" applyBorder="1" applyAlignment="1" applyProtection="1">
      <alignment vertical="center"/>
    </xf>
    <xf numFmtId="0" fontId="6" fillId="2" borderId="4" xfId="0" applyFont="1" applyFill="1" applyBorder="1" applyAlignment="1" applyProtection="1">
      <alignment vertical="center" wrapText="1"/>
    </xf>
    <xf numFmtId="0" fontId="6" fillId="2" borderId="5" xfId="0" applyFont="1" applyFill="1" applyBorder="1" applyAlignment="1" applyProtection="1">
      <alignment vertical="center" wrapText="1"/>
    </xf>
    <xf numFmtId="0" fontId="6" fillId="3" borderId="4" xfId="0" applyFont="1" applyFill="1" applyBorder="1" applyAlignment="1" applyProtection="1">
      <alignment horizontal="left" vertical="center" wrapText="1"/>
    </xf>
    <xf numFmtId="0" fontId="6" fillId="3" borderId="4" xfId="0" applyFont="1" applyFill="1" applyBorder="1" applyAlignment="1" applyProtection="1">
      <alignment vertical="center" wrapText="1"/>
    </xf>
    <xf numFmtId="0" fontId="9" fillId="0" borderId="0" xfId="0" applyFont="1" applyBorder="1" applyAlignment="1" applyProtection="1">
      <alignment horizontal="left" vertical="center" wrapText="1"/>
    </xf>
    <xf numFmtId="0" fontId="12" fillId="0" borderId="0" xfId="0" applyFont="1" applyFill="1" applyAlignment="1" applyProtection="1">
      <alignment vertical="center"/>
    </xf>
    <xf numFmtId="0" fontId="37" fillId="0" borderId="0" xfId="0" applyFont="1" applyFill="1" applyAlignment="1" applyProtection="1">
      <alignment horizontal="right" vertical="center" wrapText="1"/>
    </xf>
    <xf numFmtId="0" fontId="37" fillId="0" borderId="0" xfId="0" applyFont="1" applyAlignment="1" applyProtection="1">
      <alignment vertical="center"/>
    </xf>
    <xf numFmtId="0" fontId="6" fillId="2" borderId="5" xfId="0" applyFont="1" applyFill="1" applyBorder="1" applyAlignment="1" applyProtection="1">
      <alignment vertical="center"/>
    </xf>
    <xf numFmtId="0" fontId="6" fillId="2" borderId="6" xfId="0" applyFont="1" applyFill="1" applyBorder="1" applyAlignment="1" applyProtection="1">
      <alignment vertical="center" wrapText="1"/>
    </xf>
    <xf numFmtId="0" fontId="5" fillId="0" borderId="0" xfId="0" applyFont="1" applyAlignment="1" applyProtection="1">
      <alignment horizontal="right" vertical="center" wrapText="1"/>
    </xf>
    <xf numFmtId="0" fontId="37" fillId="0" borderId="0" xfId="0" applyFont="1" applyFill="1" applyAlignment="1" applyProtection="1">
      <alignment vertical="center"/>
    </xf>
    <xf numFmtId="0" fontId="37" fillId="0" borderId="0" xfId="0" applyFont="1" applyFill="1" applyAlignment="1" applyProtection="1">
      <alignment vertical="center" wrapText="1"/>
    </xf>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vertical="center" wrapText="1"/>
    </xf>
    <xf numFmtId="0" fontId="5" fillId="0" borderId="0" xfId="0" applyFont="1" applyFill="1" applyBorder="1" applyAlignment="1" applyProtection="1">
      <alignment vertical="center"/>
    </xf>
    <xf numFmtId="0" fontId="2" fillId="0" borderId="0" xfId="0" applyFont="1" applyFill="1" applyBorder="1" applyAlignment="1" applyProtection="1">
      <alignment vertical="top" wrapText="1"/>
    </xf>
    <xf numFmtId="0" fontId="5"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wrapText="1"/>
    </xf>
    <xf numFmtId="0" fontId="38" fillId="0" borderId="0" xfId="0" applyFont="1" applyFill="1" applyAlignment="1" applyProtection="1">
      <alignment vertical="center"/>
    </xf>
    <xf numFmtId="49" fontId="2" fillId="0" borderId="0" xfId="0" applyNumberFormat="1" applyFont="1" applyFill="1" applyBorder="1" applyAlignment="1" applyProtection="1">
      <alignment horizontal="left" vertical="center" wrapText="1"/>
    </xf>
    <xf numFmtId="0" fontId="2"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39"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37" fillId="0" borderId="0" xfId="0" applyFont="1" applyFill="1" applyBorder="1" applyAlignment="1" applyProtection="1">
      <alignment vertical="center"/>
    </xf>
    <xf numFmtId="0" fontId="37" fillId="0" borderId="0" xfId="0" applyFont="1" applyFill="1" applyBorder="1" applyAlignment="1" applyProtection="1">
      <alignment horizontal="right" vertical="center" wrapText="1"/>
    </xf>
    <xf numFmtId="0" fontId="37" fillId="0" borderId="30" xfId="0" applyFont="1" applyFill="1" applyBorder="1" applyAlignment="1" applyProtection="1">
      <alignment horizontal="right" vertical="center" wrapText="1"/>
    </xf>
    <xf numFmtId="0" fontId="5" fillId="0" borderId="30" xfId="0" applyFont="1" applyFill="1" applyBorder="1" applyAlignment="1" applyProtection="1">
      <alignment vertical="center"/>
    </xf>
    <xf numFmtId="0" fontId="5" fillId="0" borderId="30" xfId="0" applyFont="1" applyFill="1" applyBorder="1" applyAlignment="1" applyProtection="1">
      <alignment vertical="center" wrapText="1"/>
    </xf>
    <xf numFmtId="0" fontId="2" fillId="0" borderId="0" xfId="0" applyFont="1" applyFill="1" applyAlignment="1" applyProtection="1">
      <alignment horizontal="left" vertical="center" wrapText="1"/>
    </xf>
    <xf numFmtId="0" fontId="2" fillId="0" borderId="0" xfId="0" applyFont="1" applyFill="1" applyAlignment="1" applyProtection="1">
      <alignment vertical="center" wrapText="1"/>
    </xf>
    <xf numFmtId="0" fontId="41" fillId="0" borderId="0" xfId="0" applyFont="1" applyFill="1" applyAlignment="1" applyProtection="1">
      <alignment vertical="center"/>
    </xf>
    <xf numFmtId="0" fontId="37" fillId="0" borderId="0" xfId="0" applyFont="1" applyAlignment="1" applyProtection="1">
      <alignment vertical="center" wrapText="1"/>
    </xf>
    <xf numFmtId="0" fontId="0" fillId="0" borderId="4" xfId="0" applyBorder="1" applyAlignment="1">
      <alignment horizontal="left" vertical="center"/>
    </xf>
    <xf numFmtId="0" fontId="60" fillId="0" borderId="4" xfId="0" applyFont="1" applyFill="1" applyBorder="1" applyAlignment="1" applyProtection="1">
      <alignment vertical="center"/>
    </xf>
    <xf numFmtId="0" fontId="54" fillId="0" borderId="4" xfId="0" applyFont="1" applyBorder="1" applyAlignment="1">
      <alignment horizontal="left" vertical="center"/>
    </xf>
    <xf numFmtId="0" fontId="61" fillId="0" borderId="0" xfId="3" applyFont="1" applyAlignment="1">
      <alignment horizontal="left" vertical="top"/>
    </xf>
    <xf numFmtId="0" fontId="62" fillId="0" borderId="0" xfId="2" applyFont="1" applyAlignment="1">
      <alignment horizontal="left" vertical="center"/>
    </xf>
    <xf numFmtId="0" fontId="63" fillId="0" borderId="0" xfId="3" applyFont="1" applyAlignment="1">
      <alignment horizontal="left" vertical="top"/>
    </xf>
    <xf numFmtId="0" fontId="26" fillId="7" borderId="0" xfId="3" applyFont="1" applyFill="1" applyAlignment="1">
      <alignment vertical="center"/>
    </xf>
    <xf numFmtId="0" fontId="13" fillId="26" borderId="1" xfId="0" applyFont="1" applyFill="1" applyBorder="1" applyAlignment="1">
      <alignment vertical="top" wrapText="1"/>
    </xf>
    <xf numFmtId="0" fontId="53" fillId="26" borderId="3" xfId="0" applyFont="1" applyFill="1" applyBorder="1" applyAlignment="1">
      <alignment vertical="top" wrapText="1"/>
    </xf>
    <xf numFmtId="0" fontId="9" fillId="0" borderId="3" xfId="0" applyFont="1" applyFill="1" applyBorder="1" applyProtection="1">
      <protection locked="0"/>
    </xf>
    <xf numFmtId="49" fontId="9" fillId="0" borderId="2" xfId="0" applyNumberFormat="1" applyFont="1" applyBorder="1" applyAlignment="1" applyProtection="1">
      <alignment horizontal="left" vertical="top" wrapText="1"/>
      <protection locked="0"/>
    </xf>
    <xf numFmtId="0" fontId="9" fillId="0" borderId="3" xfId="0" applyFont="1" applyFill="1" applyBorder="1" applyAlignment="1" applyProtection="1">
      <alignment vertical="center"/>
      <protection locked="0"/>
    </xf>
    <xf numFmtId="0" fontId="9" fillId="0" borderId="2" xfId="0" applyFont="1" applyFill="1" applyBorder="1" applyAlignment="1" applyProtection="1">
      <alignment vertical="center"/>
      <protection locked="0"/>
    </xf>
    <xf numFmtId="0" fontId="5" fillId="0" borderId="1" xfId="0" applyFont="1" applyBorder="1" applyAlignment="1" applyProtection="1">
      <alignment vertical="center"/>
    </xf>
    <xf numFmtId="0" fontId="2" fillId="0" borderId="1" xfId="0" applyFont="1" applyBorder="1" applyAlignment="1" applyProtection="1">
      <alignment vertical="top" wrapText="1"/>
    </xf>
    <xf numFmtId="0" fontId="5" fillId="0" borderId="1" xfId="0" applyFont="1" applyBorder="1" applyAlignment="1" applyProtection="1">
      <alignment vertical="center" wrapText="1"/>
    </xf>
    <xf numFmtId="0" fontId="57" fillId="25" borderId="1" xfId="0" applyFont="1" applyFill="1" applyBorder="1" applyAlignment="1" applyProtection="1">
      <alignment horizontal="left" vertical="center" wrapText="1"/>
    </xf>
    <xf numFmtId="0" fontId="2" fillId="25" borderId="2" xfId="0" applyFont="1" applyFill="1" applyBorder="1" applyAlignment="1" applyProtection="1">
      <alignment vertical="center" wrapText="1"/>
    </xf>
    <xf numFmtId="0" fontId="5" fillId="0" borderId="2" xfId="0" applyFont="1" applyBorder="1" applyAlignment="1" applyProtection="1">
      <alignment vertical="center"/>
    </xf>
    <xf numFmtId="0" fontId="2" fillId="0" borderId="2" xfId="0" applyFont="1" applyBorder="1" applyAlignment="1" applyProtection="1">
      <alignment vertical="top" wrapText="1"/>
    </xf>
    <xf numFmtId="0" fontId="5" fillId="0" borderId="2" xfId="0" applyFont="1" applyBorder="1" applyAlignment="1" applyProtection="1">
      <alignment vertical="center" wrapText="1"/>
    </xf>
    <xf numFmtId="0" fontId="57" fillId="25" borderId="2" xfId="0" applyFont="1" applyFill="1" applyBorder="1" applyAlignment="1" applyProtection="1">
      <alignment horizontal="left" vertical="center" wrapText="1"/>
    </xf>
    <xf numFmtId="0" fontId="7" fillId="0" borderId="0" xfId="0" applyFont="1" applyAlignment="1" applyProtection="1">
      <alignment horizontal="center" vertical="center"/>
    </xf>
    <xf numFmtId="0" fontId="7" fillId="0" borderId="0" xfId="0" applyFont="1" applyAlignment="1" applyProtection="1">
      <alignment horizontal="center" vertical="center" wrapText="1"/>
    </xf>
    <xf numFmtId="0" fontId="14" fillId="0" borderId="2" xfId="1" applyFont="1" applyBorder="1" applyAlignment="1" applyProtection="1">
      <alignment vertical="top" wrapText="1"/>
    </xf>
    <xf numFmtId="0" fontId="14" fillId="0" borderId="2" xfId="1" applyFont="1" applyBorder="1" applyAlignment="1" applyProtection="1">
      <alignment vertical="center" wrapText="1"/>
    </xf>
    <xf numFmtId="14" fontId="57" fillId="25" borderId="2" xfId="0" applyNumberFormat="1" applyFont="1" applyFill="1" applyBorder="1" applyAlignment="1" applyProtection="1">
      <alignment horizontal="left" vertical="center" wrapText="1"/>
    </xf>
    <xf numFmtId="14" fontId="5" fillId="0" borderId="2" xfId="0" applyNumberFormat="1" applyFont="1" applyBorder="1" applyAlignment="1" applyProtection="1">
      <alignment vertical="center" shrinkToFit="1"/>
    </xf>
    <xf numFmtId="0" fontId="39" fillId="25" borderId="2" xfId="0" applyFont="1" applyFill="1" applyBorder="1" applyAlignment="1" applyProtection="1">
      <alignment vertical="center" wrapText="1"/>
    </xf>
    <xf numFmtId="0" fontId="40" fillId="0" borderId="2" xfId="0" applyFont="1" applyBorder="1" applyAlignment="1" applyProtection="1">
      <alignment vertical="top" wrapText="1"/>
    </xf>
    <xf numFmtId="0" fontId="39" fillId="0" borderId="2" xfId="0" applyFont="1" applyFill="1" applyBorder="1" applyAlignment="1" applyProtection="1">
      <alignment vertical="top" wrapText="1"/>
    </xf>
    <xf numFmtId="0" fontId="5" fillId="0" borderId="2" xfId="0" applyFont="1" applyFill="1" applyBorder="1" applyAlignment="1" applyProtection="1">
      <alignment vertical="center" wrapText="1"/>
    </xf>
    <xf numFmtId="0" fontId="5" fillId="0" borderId="3" xfId="0" applyFont="1" applyBorder="1" applyAlignment="1" applyProtection="1">
      <alignment vertical="center"/>
    </xf>
    <xf numFmtId="0" fontId="2" fillId="0" borderId="3" xfId="0" applyFont="1" applyBorder="1" applyAlignment="1" applyProtection="1">
      <alignment vertical="top" wrapText="1"/>
    </xf>
    <xf numFmtId="0" fontId="5" fillId="0" borderId="3" xfId="0" applyFont="1" applyBorder="1" applyAlignment="1" applyProtection="1">
      <alignment vertical="center" wrapText="1"/>
    </xf>
    <xf numFmtId="0" fontId="57" fillId="25" borderId="3" xfId="0" applyFont="1" applyFill="1" applyBorder="1" applyAlignment="1" applyProtection="1">
      <alignment horizontal="left" vertical="center" wrapText="1"/>
    </xf>
    <xf numFmtId="0" fontId="2" fillId="25" borderId="3" xfId="0" applyFont="1" applyFill="1" applyBorder="1" applyAlignment="1" applyProtection="1">
      <alignment vertical="center" wrapText="1"/>
    </xf>
    <xf numFmtId="0" fontId="2" fillId="0" borderId="1" xfId="0" applyFont="1" applyFill="1" applyBorder="1" applyAlignment="1" applyProtection="1">
      <alignment horizontal="left" vertical="top" wrapText="1"/>
    </xf>
    <xf numFmtId="0" fontId="5" fillId="0" borderId="1" xfId="0" applyFont="1" applyFill="1" applyBorder="1" applyAlignment="1" applyProtection="1">
      <alignment horizontal="left" vertical="center" wrapText="1"/>
    </xf>
    <xf numFmtId="0" fontId="2" fillId="0" borderId="2" xfId="0" applyFont="1" applyFill="1" applyBorder="1" applyAlignment="1" applyProtection="1">
      <alignment horizontal="left" vertical="top" wrapText="1"/>
    </xf>
    <xf numFmtId="0" fontId="13" fillId="0" borderId="2" xfId="0" applyFont="1" applyFill="1" applyBorder="1" applyAlignment="1" applyProtection="1">
      <alignment horizontal="left" vertical="center" wrapText="1"/>
    </xf>
    <xf numFmtId="0" fontId="39" fillId="25"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39" fillId="0" borderId="2" xfId="0" applyFont="1" applyFill="1" applyBorder="1" applyAlignment="1" applyProtection="1">
      <alignment horizontal="left" vertical="top" wrapText="1"/>
    </xf>
    <xf numFmtId="0" fontId="39" fillId="25" borderId="2" xfId="0" applyFont="1" applyFill="1" applyBorder="1" applyAlignment="1" applyProtection="1">
      <alignment horizontal="left" vertical="top" wrapText="1"/>
    </xf>
    <xf numFmtId="0" fontId="39" fillId="0" borderId="3" xfId="0" applyFont="1" applyFill="1" applyBorder="1" applyAlignment="1" applyProtection="1">
      <alignment horizontal="left" vertical="top" wrapText="1"/>
    </xf>
    <xf numFmtId="0" fontId="5" fillId="0" borderId="3" xfId="0" applyFont="1" applyFill="1" applyBorder="1" applyAlignment="1" applyProtection="1">
      <alignment horizontal="left" vertical="center" wrapText="1"/>
    </xf>
    <xf numFmtId="0" fontId="39" fillId="25" borderId="3" xfId="0" applyFont="1" applyFill="1" applyBorder="1" applyAlignment="1" applyProtection="1">
      <alignment vertical="center" wrapText="1"/>
    </xf>
    <xf numFmtId="0" fontId="2" fillId="25" borderId="1" xfId="0" applyFont="1" applyFill="1" applyBorder="1" applyAlignment="1" applyProtection="1">
      <alignment vertical="center" wrapText="1"/>
    </xf>
    <xf numFmtId="0" fontId="17" fillId="0" borderId="0" xfId="0" applyFont="1" applyFill="1" applyAlignment="1" applyProtection="1">
      <alignment vertical="center"/>
    </xf>
    <xf numFmtId="0" fontId="5" fillId="0" borderId="3" xfId="0" applyFont="1" applyFill="1" applyBorder="1" applyAlignment="1" applyProtection="1">
      <alignment vertical="center"/>
    </xf>
    <xf numFmtId="0" fontId="39" fillId="0" borderId="3" xfId="0" applyFont="1" applyBorder="1" applyAlignment="1" applyProtection="1">
      <alignment vertical="top" wrapText="1"/>
    </xf>
    <xf numFmtId="49" fontId="57" fillId="25" borderId="3" xfId="2" applyNumberFormat="1" applyFont="1" applyFill="1" applyBorder="1" applyAlignment="1" applyProtection="1">
      <alignment horizontal="left" vertical="center" wrapText="1"/>
    </xf>
    <xf numFmtId="0" fontId="2" fillId="0" borderId="1" xfId="0" applyFont="1" applyFill="1" applyBorder="1" applyAlignment="1" applyProtection="1">
      <alignment vertical="top" wrapText="1"/>
    </xf>
    <xf numFmtId="0" fontId="5" fillId="0" borderId="1" xfId="0" applyFont="1" applyFill="1" applyBorder="1" applyAlignment="1" applyProtection="1">
      <alignment vertical="center" wrapText="1"/>
    </xf>
    <xf numFmtId="0" fontId="2" fillId="0" borderId="2" xfId="0" applyFont="1" applyFill="1" applyBorder="1" applyAlignment="1" applyProtection="1">
      <alignment vertical="top" wrapText="1"/>
    </xf>
    <xf numFmtId="0" fontId="39" fillId="0" borderId="2" xfId="0" applyFont="1" applyBorder="1" applyAlignment="1" applyProtection="1">
      <alignment vertical="top" wrapText="1"/>
    </xf>
    <xf numFmtId="0" fontId="37" fillId="7" borderId="3" xfId="0" applyFont="1" applyFill="1" applyBorder="1" applyAlignment="1" applyProtection="1">
      <alignment vertical="center"/>
    </xf>
    <xf numFmtId="0" fontId="39" fillId="0" borderId="3" xfId="0" applyFont="1" applyFill="1" applyBorder="1" applyAlignment="1" applyProtection="1">
      <alignment vertical="top" wrapText="1"/>
    </xf>
    <xf numFmtId="0" fontId="17" fillId="0" borderId="3" xfId="0" applyFont="1" applyBorder="1" applyAlignment="1" applyProtection="1">
      <alignment vertical="center" wrapText="1"/>
    </xf>
    <xf numFmtId="0" fontId="39" fillId="25" borderId="1" xfId="0" applyFont="1" applyFill="1" applyBorder="1" applyAlignment="1" applyProtection="1">
      <alignment vertical="center" wrapText="1"/>
    </xf>
    <xf numFmtId="0" fontId="2" fillId="0" borderId="74" xfId="0" applyFont="1" applyFill="1" applyBorder="1" applyAlignment="1" applyProtection="1">
      <alignment vertical="top" wrapText="1"/>
    </xf>
    <xf numFmtId="0" fontId="2" fillId="0" borderId="97" xfId="0" applyFont="1" applyBorder="1" applyAlignment="1" applyProtection="1">
      <alignment vertical="top" wrapText="1"/>
    </xf>
    <xf numFmtId="0" fontId="2" fillId="0" borderId="98" xfId="0" applyFont="1" applyBorder="1" applyAlignment="1" applyProtection="1">
      <alignment vertical="top" wrapText="1"/>
    </xf>
    <xf numFmtId="0" fontId="13" fillId="0" borderId="2" xfId="0" applyFont="1" applyBorder="1" applyAlignment="1" applyProtection="1">
      <alignment horizontal="left" vertical="center" wrapText="1"/>
    </xf>
    <xf numFmtId="0" fontId="2" fillId="0" borderId="99" xfId="0" applyFont="1" applyBorder="1" applyAlignment="1" applyProtection="1">
      <alignment vertical="top" wrapText="1"/>
    </xf>
    <xf numFmtId="0" fontId="2" fillId="0" borderId="100" xfId="0" applyFont="1" applyBorder="1" applyAlignment="1" applyProtection="1">
      <alignment vertical="top" wrapText="1"/>
    </xf>
    <xf numFmtId="0" fontId="2" fillId="0" borderId="57" xfId="0" applyFont="1" applyFill="1" applyBorder="1" applyAlignment="1" applyProtection="1">
      <alignment vertical="top" wrapText="1"/>
    </xf>
    <xf numFmtId="0" fontId="17" fillId="23" borderId="0" xfId="0" applyFont="1" applyFill="1" applyAlignment="1" applyProtection="1">
      <alignment vertical="center"/>
    </xf>
    <xf numFmtId="0" fontId="37" fillId="7" borderId="2" xfId="0" applyFont="1" applyFill="1" applyBorder="1" applyAlignment="1" applyProtection="1">
      <alignment vertical="center"/>
    </xf>
    <xf numFmtId="0" fontId="39" fillId="0" borderId="74" xfId="0" applyFont="1" applyFill="1" applyBorder="1" applyAlignment="1" applyProtection="1">
      <alignment vertical="top" wrapText="1"/>
    </xf>
    <xf numFmtId="0" fontId="17" fillId="0" borderId="2" xfId="0" applyFont="1" applyFill="1" applyBorder="1" applyAlignment="1" applyProtection="1">
      <alignment vertical="center" wrapText="1"/>
    </xf>
    <xf numFmtId="0" fontId="17" fillId="0" borderId="0" xfId="0" applyFont="1" applyAlignment="1" applyProtection="1">
      <alignment vertical="center"/>
    </xf>
    <xf numFmtId="0" fontId="17" fillId="7" borderId="2" xfId="0" applyFont="1" applyFill="1" applyBorder="1" applyAlignment="1" applyProtection="1">
      <alignment vertical="center"/>
    </xf>
    <xf numFmtId="0" fontId="15" fillId="0" borderId="97" xfId="0" applyFont="1" applyBorder="1" applyAlignment="1" applyProtection="1">
      <alignment vertical="top" wrapText="1"/>
    </xf>
    <xf numFmtId="0" fontId="2" fillId="0" borderId="98" xfId="0" applyFont="1" applyFill="1" applyBorder="1" applyAlignment="1" applyProtection="1">
      <alignment vertical="top" wrapText="1"/>
    </xf>
    <xf numFmtId="0" fontId="13" fillId="0" borderId="103" xfId="0" applyFont="1" applyBorder="1" applyAlignment="1" applyProtection="1">
      <alignment horizontal="left" vertical="center" wrapText="1"/>
    </xf>
    <xf numFmtId="0" fontId="15" fillId="25" borderId="2" xfId="0" applyFont="1" applyFill="1" applyBorder="1" applyAlignment="1" applyProtection="1">
      <alignment vertical="center" wrapText="1"/>
    </xf>
    <xf numFmtId="0" fontId="2" fillId="0" borderId="99" xfId="0" applyFont="1" applyFill="1" applyBorder="1" applyAlignment="1" applyProtection="1">
      <alignment vertical="top" wrapText="1"/>
    </xf>
    <xf numFmtId="0" fontId="2" fillId="0" borderId="100" xfId="0" applyFont="1" applyFill="1" applyBorder="1" applyAlignment="1" applyProtection="1">
      <alignment vertical="top" wrapText="1"/>
    </xf>
    <xf numFmtId="0" fontId="5" fillId="7" borderId="2" xfId="0" applyFont="1" applyFill="1" applyBorder="1" applyAlignment="1" applyProtection="1">
      <alignment vertical="center"/>
    </xf>
    <xf numFmtId="49" fontId="57" fillId="25" borderId="2" xfId="0" applyNumberFormat="1" applyFont="1" applyFill="1" applyBorder="1" applyAlignment="1" applyProtection="1">
      <alignment horizontal="left" vertical="center" wrapText="1"/>
    </xf>
    <xf numFmtId="0" fontId="2" fillId="0" borderId="3" xfId="0" applyFont="1" applyFill="1" applyBorder="1" applyAlignment="1" applyProtection="1">
      <alignment vertical="top" wrapText="1"/>
    </xf>
    <xf numFmtId="0" fontId="5" fillId="0" borderId="3" xfId="0" applyFont="1" applyFill="1" applyBorder="1" applyAlignment="1" applyProtection="1">
      <alignment vertical="center" wrapText="1"/>
    </xf>
    <xf numFmtId="49" fontId="57" fillId="25" borderId="3" xfId="0" applyNumberFormat="1" applyFont="1" applyFill="1" applyBorder="1" applyAlignment="1" applyProtection="1">
      <alignment horizontal="left" vertical="center" wrapText="1"/>
    </xf>
    <xf numFmtId="0" fontId="37" fillId="7" borderId="102" xfId="0" applyFont="1" applyFill="1" applyBorder="1" applyAlignment="1" applyProtection="1">
      <alignment vertical="center"/>
    </xf>
    <xf numFmtId="0" fontId="39" fillId="0" borderId="102" xfId="0" applyFont="1" applyBorder="1" applyAlignment="1" applyProtection="1">
      <alignment vertical="top" wrapText="1"/>
    </xf>
    <xf numFmtId="0" fontId="39" fillId="0" borderId="102" xfId="0" applyFont="1" applyFill="1" applyBorder="1" applyAlignment="1" applyProtection="1">
      <alignment vertical="top" wrapText="1"/>
    </xf>
    <xf numFmtId="0" fontId="17" fillId="0" borderId="102" xfId="0" applyFont="1" applyFill="1" applyBorder="1" applyAlignment="1" applyProtection="1">
      <alignment vertical="center" wrapText="1"/>
    </xf>
    <xf numFmtId="0" fontId="5" fillId="0" borderId="79" xfId="0" applyFont="1" applyBorder="1" applyAlignment="1" applyProtection="1">
      <alignment vertical="center"/>
    </xf>
    <xf numFmtId="0" fontId="2" fillId="0" borderId="79" xfId="0" applyFont="1" applyBorder="1" applyAlignment="1" applyProtection="1">
      <alignment vertical="top" wrapText="1"/>
    </xf>
    <xf numFmtId="0" fontId="2" fillId="0" borderId="79" xfId="0" applyFont="1" applyFill="1" applyBorder="1" applyAlignment="1" applyProtection="1">
      <alignment vertical="top" wrapText="1"/>
    </xf>
    <xf numFmtId="0" fontId="5" fillId="0" borderId="79" xfId="0" applyFont="1" applyFill="1" applyBorder="1" applyAlignment="1" applyProtection="1">
      <alignment vertical="center" wrapText="1"/>
    </xf>
    <xf numFmtId="0" fontId="5" fillId="0" borderId="101" xfId="0" applyFont="1" applyBorder="1" applyAlignment="1" applyProtection="1">
      <alignment vertical="center"/>
    </xf>
    <xf numFmtId="0" fontId="2" fillId="0" borderId="101" xfId="0" applyFont="1" applyBorder="1" applyAlignment="1" applyProtection="1">
      <alignment vertical="top" wrapText="1"/>
    </xf>
    <xf numFmtId="0" fontId="39" fillId="0" borderId="101" xfId="0" applyFont="1" applyFill="1" applyBorder="1" applyAlignment="1" applyProtection="1">
      <alignment vertical="top" wrapText="1"/>
    </xf>
    <xf numFmtId="0" fontId="5" fillId="0" borderId="101" xfId="0" applyFont="1" applyFill="1" applyBorder="1" applyAlignment="1" applyProtection="1">
      <alignment vertical="center" wrapText="1"/>
    </xf>
    <xf numFmtId="0" fontId="5" fillId="0" borderId="57" xfId="0" applyFont="1" applyBorder="1" applyAlignment="1" applyProtection="1">
      <alignment vertical="center"/>
    </xf>
    <xf numFmtId="0" fontId="2" fillId="0" borderId="57" xfId="0" applyFont="1" applyBorder="1" applyAlignment="1" applyProtection="1">
      <alignment vertical="top" wrapText="1"/>
    </xf>
    <xf numFmtId="0" fontId="39" fillId="0" borderId="57" xfId="0" applyFont="1" applyFill="1" applyBorder="1" applyAlignment="1" applyProtection="1">
      <alignment vertical="top" wrapText="1"/>
    </xf>
    <xf numFmtId="0" fontId="5" fillId="0" borderId="57" xfId="0" applyFont="1" applyFill="1" applyBorder="1" applyAlignment="1" applyProtection="1">
      <alignment vertical="center" wrapText="1"/>
    </xf>
    <xf numFmtId="0" fontId="5" fillId="0" borderId="74" xfId="0" applyFont="1" applyBorder="1" applyAlignment="1" applyProtection="1">
      <alignment vertical="center"/>
    </xf>
    <xf numFmtId="0" fontId="2" fillId="0" borderId="74" xfId="0" applyFont="1" applyBorder="1" applyAlignment="1" applyProtection="1">
      <alignment vertical="top" wrapText="1"/>
    </xf>
    <xf numFmtId="0" fontId="5" fillId="0" borderId="74" xfId="0" applyFont="1" applyFill="1" applyBorder="1" applyAlignment="1" applyProtection="1">
      <alignment vertical="center" wrapText="1"/>
    </xf>
    <xf numFmtId="0" fontId="5" fillId="0" borderId="7" xfId="0" applyFont="1" applyBorder="1" applyAlignment="1" applyProtection="1">
      <alignment vertical="center"/>
    </xf>
    <xf numFmtId="0" fontId="2" fillId="0" borderId="7" xfId="0" applyFont="1" applyBorder="1" applyAlignment="1" applyProtection="1">
      <alignment vertical="top" wrapText="1"/>
    </xf>
    <xf numFmtId="0" fontId="2" fillId="0" borderId="7" xfId="0" applyFont="1" applyFill="1" applyBorder="1" applyAlignment="1" applyProtection="1">
      <alignment vertical="top" wrapText="1"/>
    </xf>
    <xf numFmtId="0" fontId="5" fillId="0" borderId="7" xfId="0" applyFont="1" applyFill="1" applyBorder="1" applyAlignment="1" applyProtection="1">
      <alignment vertical="center" wrapText="1"/>
    </xf>
    <xf numFmtId="0" fontId="2" fillId="0" borderId="101" xfId="0" applyFont="1" applyFill="1" applyBorder="1" applyAlignment="1" applyProtection="1">
      <alignment vertical="top" wrapText="1"/>
    </xf>
    <xf numFmtId="0" fontId="37" fillId="7" borderId="7" xfId="0" applyFont="1" applyFill="1" applyBorder="1" applyAlignment="1" applyProtection="1">
      <alignment vertical="center"/>
    </xf>
    <xf numFmtId="0" fontId="39" fillId="0" borderId="7" xfId="0" applyFont="1" applyBorder="1" applyAlignment="1" applyProtection="1">
      <alignment vertical="top" wrapText="1"/>
    </xf>
    <xf numFmtId="0" fontId="39" fillId="0" borderId="7" xfId="0" applyFont="1" applyFill="1" applyBorder="1" applyAlignment="1" applyProtection="1">
      <alignment vertical="top" wrapText="1"/>
    </xf>
    <xf numFmtId="0" fontId="17" fillId="0" borderId="7" xfId="0" applyFont="1" applyFill="1" applyBorder="1" applyAlignment="1" applyProtection="1">
      <alignment vertical="center" wrapText="1"/>
    </xf>
    <xf numFmtId="0" fontId="5" fillId="0" borderId="79" xfId="0" applyFont="1" applyBorder="1" applyAlignment="1" applyProtection="1">
      <alignment vertical="center" wrapText="1"/>
    </xf>
    <xf numFmtId="0" fontId="5" fillId="0" borderId="101" xfId="0" applyFont="1" applyFill="1" applyBorder="1" applyAlignment="1" applyProtection="1">
      <alignment vertical="center"/>
    </xf>
    <xf numFmtId="0" fontId="5" fillId="0" borderId="57" xfId="0" applyFont="1" applyFill="1" applyBorder="1" applyAlignment="1" applyProtection="1">
      <alignment vertical="center"/>
    </xf>
    <xf numFmtId="0" fontId="5" fillId="0" borderId="2" xfId="0" applyFont="1" applyFill="1" applyBorder="1" applyAlignment="1" applyProtection="1">
      <alignment vertical="center"/>
    </xf>
    <xf numFmtId="55" fontId="57" fillId="25" borderId="2" xfId="0" applyNumberFormat="1" applyFont="1" applyFill="1" applyBorder="1" applyAlignment="1" applyProtection="1">
      <alignment horizontal="left" vertical="center" wrapText="1"/>
    </xf>
    <xf numFmtId="0" fontId="5" fillId="0" borderId="74" xfId="0" applyFont="1" applyFill="1" applyBorder="1" applyAlignment="1" applyProtection="1">
      <alignment vertical="center"/>
    </xf>
    <xf numFmtId="0" fontId="5" fillId="0" borderId="79" xfId="0" applyFont="1" applyFill="1" applyBorder="1" applyAlignment="1" applyProtection="1">
      <alignment vertical="center"/>
    </xf>
    <xf numFmtId="0" fontId="39" fillId="0" borderId="79" xfId="0" applyFont="1" applyFill="1" applyBorder="1" applyAlignment="1" applyProtection="1">
      <alignment vertical="top" wrapText="1"/>
    </xf>
    <xf numFmtId="0" fontId="13" fillId="23" borderId="0" xfId="0" applyFont="1" applyFill="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horizontal="right" vertical="center" wrapText="1"/>
    </xf>
    <xf numFmtId="0" fontId="39" fillId="25" borderId="2" xfId="0" applyFont="1" applyFill="1" applyBorder="1" applyAlignment="1" applyProtection="1">
      <alignment vertical="top" wrapText="1"/>
    </xf>
    <xf numFmtId="0" fontId="57" fillId="25" borderId="3" xfId="2" applyFont="1" applyFill="1" applyBorder="1" applyAlignment="1" applyProtection="1">
      <alignment horizontal="left" vertical="center" wrapText="1"/>
    </xf>
    <xf numFmtId="0" fontId="12" fillId="0" borderId="0" xfId="0" applyFont="1" applyFill="1" applyAlignment="1" applyProtection="1">
      <alignment vertical="center" wrapText="1"/>
    </xf>
    <xf numFmtId="0" fontId="37" fillId="23" borderId="0" xfId="0" applyFont="1" applyFill="1" applyAlignment="1" applyProtection="1">
      <alignment vertical="center"/>
    </xf>
    <xf numFmtId="0" fontId="39" fillId="0" borderId="0" xfId="0" applyFont="1" applyAlignment="1" applyProtection="1">
      <alignment horizontal="left" vertical="center" wrapText="1"/>
    </xf>
    <xf numFmtId="0" fontId="39" fillId="0" borderId="0" xfId="0" applyFont="1" applyAlignment="1" applyProtection="1">
      <alignment vertical="center" wrapText="1"/>
    </xf>
    <xf numFmtId="0" fontId="65" fillId="25" borderId="3" xfId="2" applyFont="1" applyFill="1" applyBorder="1" applyAlignment="1" applyProtection="1">
      <alignment horizontal="left" vertical="center" wrapText="1"/>
    </xf>
    <xf numFmtId="0" fontId="64" fillId="0" borderId="0" xfId="0" applyFont="1" applyFill="1" applyAlignment="1" applyProtection="1">
      <alignment horizontal="left" vertical="center" wrapText="1"/>
    </xf>
    <xf numFmtId="0" fontId="24" fillId="7" borderId="34" xfId="3" applyFont="1" applyFill="1" applyBorder="1" applyAlignment="1" applyProtection="1">
      <alignment horizontal="center" vertical="center" shrinkToFit="1"/>
      <protection locked="0"/>
    </xf>
    <xf numFmtId="0" fontId="24" fillId="7" borderId="35" xfId="3" applyFont="1" applyFill="1" applyBorder="1" applyAlignment="1" applyProtection="1">
      <alignment horizontal="center" vertical="center" shrinkToFit="1"/>
      <protection locked="0"/>
    </xf>
    <xf numFmtId="0" fontId="24" fillId="7" borderId="36" xfId="3" applyFont="1" applyFill="1" applyBorder="1" applyAlignment="1" applyProtection="1">
      <alignment horizontal="center" vertical="center" shrinkToFit="1"/>
      <protection locked="0"/>
    </xf>
    <xf numFmtId="0" fontId="24" fillId="7" borderId="32" xfId="3" applyFont="1" applyFill="1" applyBorder="1" applyAlignment="1" applyProtection="1">
      <alignment horizontal="center" vertical="center" shrinkToFit="1"/>
      <protection locked="0"/>
    </xf>
    <xf numFmtId="0" fontId="24" fillId="7" borderId="30" xfId="3" applyFont="1" applyFill="1" applyBorder="1" applyAlignment="1" applyProtection="1">
      <alignment horizontal="center" vertical="center" shrinkToFit="1"/>
      <protection locked="0"/>
    </xf>
    <xf numFmtId="0" fontId="24" fillId="7" borderId="31" xfId="3" applyFont="1" applyFill="1" applyBorder="1" applyAlignment="1" applyProtection="1">
      <alignment horizontal="center" vertical="center" shrinkToFit="1"/>
      <protection locked="0"/>
    </xf>
    <xf numFmtId="0" fontId="26" fillId="7" borderId="0" xfId="3" applyFont="1" applyFill="1" applyAlignment="1">
      <alignment horizontal="center" vertical="center"/>
    </xf>
    <xf numFmtId="0" fontId="23" fillId="9" borderId="67" xfId="3" applyFont="1" applyFill="1" applyBorder="1" applyAlignment="1">
      <alignment horizontal="center" vertical="top"/>
    </xf>
    <xf numFmtId="0" fontId="23" fillId="9" borderId="64" xfId="3" applyFont="1" applyFill="1" applyBorder="1" applyAlignment="1">
      <alignment horizontal="center" vertical="top"/>
    </xf>
    <xf numFmtId="0" fontId="23" fillId="9" borderId="66" xfId="3" applyFont="1" applyFill="1" applyBorder="1" applyAlignment="1">
      <alignment horizontal="center" vertical="top"/>
    </xf>
    <xf numFmtId="0" fontId="23" fillId="0" borderId="63" xfId="3" applyFont="1" applyBorder="1" applyAlignment="1" applyProtection="1">
      <alignment horizontal="center" vertical="top"/>
      <protection locked="0"/>
    </xf>
    <xf numFmtId="0" fontId="23" fillId="0" borderId="64" xfId="3" applyFont="1" applyBorder="1" applyAlignment="1" applyProtection="1">
      <alignment horizontal="center" vertical="top"/>
      <protection locked="0"/>
    </xf>
    <xf numFmtId="0" fontId="23" fillId="0" borderId="66" xfId="3" applyFont="1" applyBorder="1" applyAlignment="1" applyProtection="1">
      <alignment horizontal="center" vertical="top"/>
      <protection locked="0"/>
    </xf>
    <xf numFmtId="0" fontId="23" fillId="0" borderId="65" xfId="3" applyFont="1" applyBorder="1" applyAlignment="1" applyProtection="1">
      <alignment horizontal="center" vertical="top"/>
      <protection locked="0"/>
    </xf>
    <xf numFmtId="0" fontId="23" fillId="9" borderId="46" xfId="3" applyFont="1" applyFill="1" applyBorder="1" applyAlignment="1">
      <alignment horizontal="center" vertical="center"/>
    </xf>
    <xf numFmtId="0" fontId="23" fillId="9" borderId="35" xfId="3" applyFont="1" applyFill="1" applyBorder="1" applyAlignment="1">
      <alignment horizontal="center" vertical="center"/>
    </xf>
    <xf numFmtId="0" fontId="23" fillId="9" borderId="36" xfId="3" applyFont="1" applyFill="1" applyBorder="1" applyAlignment="1">
      <alignment horizontal="center" vertical="center"/>
    </xf>
    <xf numFmtId="0" fontId="23" fillId="9" borderId="29" xfId="3" applyFont="1" applyFill="1" applyBorder="1" applyAlignment="1">
      <alignment horizontal="center" vertical="center"/>
    </xf>
    <xf numFmtId="0" fontId="23" fillId="9" borderId="30" xfId="3" applyFont="1" applyFill="1" applyBorder="1" applyAlignment="1">
      <alignment horizontal="center" vertical="center"/>
    </xf>
    <xf numFmtId="0" fontId="23" fillId="9" borderId="31" xfId="3" applyFont="1" applyFill="1" applyBorder="1" applyAlignment="1">
      <alignment horizontal="center" vertical="center"/>
    </xf>
    <xf numFmtId="0" fontId="23" fillId="0" borderId="34" xfId="3" applyFont="1" applyBorder="1" applyAlignment="1" applyProtection="1">
      <alignment horizontal="center" vertical="center" wrapText="1"/>
      <protection locked="0"/>
    </xf>
    <xf numFmtId="0" fontId="23" fillId="0" borderId="35" xfId="3" applyFont="1" applyBorder="1" applyAlignment="1" applyProtection="1">
      <alignment horizontal="center" vertical="center" wrapText="1"/>
      <protection locked="0"/>
    </xf>
    <xf numFmtId="0" fontId="23" fillId="0" borderId="36" xfId="3" applyFont="1" applyBorder="1" applyAlignment="1" applyProtection="1">
      <alignment horizontal="center" vertical="center" wrapText="1"/>
      <protection locked="0"/>
    </xf>
    <xf numFmtId="0" fontId="23" fillId="0" borderId="32" xfId="3" applyFont="1" applyBorder="1" applyAlignment="1" applyProtection="1">
      <alignment horizontal="center" vertical="center" wrapText="1"/>
      <protection locked="0"/>
    </xf>
    <xf numFmtId="0" fontId="23" fillId="0" borderId="30" xfId="3" applyFont="1" applyBorder="1" applyAlignment="1" applyProtection="1">
      <alignment horizontal="center" vertical="center" wrapText="1"/>
      <protection locked="0"/>
    </xf>
    <xf numFmtId="0" fontId="23" fillId="0" borderId="31" xfId="3" applyFont="1" applyBorder="1" applyAlignment="1" applyProtection="1">
      <alignment horizontal="center" vertical="center" wrapText="1"/>
      <protection locked="0"/>
    </xf>
    <xf numFmtId="0" fontId="23" fillId="0" borderId="37" xfId="3" applyFont="1" applyBorder="1" applyAlignment="1" applyProtection="1">
      <alignment horizontal="center" vertical="center" wrapText="1"/>
      <protection locked="0"/>
    </xf>
    <xf numFmtId="0" fontId="23" fillId="0" borderId="33" xfId="3" applyFont="1" applyBorder="1" applyAlignment="1" applyProtection="1">
      <alignment horizontal="center" vertical="center" wrapText="1"/>
      <protection locked="0"/>
    </xf>
    <xf numFmtId="0" fontId="24" fillId="9" borderId="10" xfId="3" applyFont="1" applyFill="1" applyBorder="1" applyAlignment="1">
      <alignment horizontal="center" vertical="center" shrinkToFit="1"/>
    </xf>
    <xf numFmtId="0" fontId="24" fillId="9" borderId="11" xfId="3" applyFont="1" applyFill="1" applyBorder="1" applyAlignment="1">
      <alignment horizontal="center" vertical="center" shrinkToFit="1"/>
    </xf>
    <xf numFmtId="0" fontId="24" fillId="9" borderId="12" xfId="3" applyFont="1" applyFill="1" applyBorder="1" applyAlignment="1">
      <alignment horizontal="center" vertical="center" shrinkToFit="1"/>
    </xf>
    <xf numFmtId="0" fontId="24" fillId="9" borderId="15" xfId="3" applyFont="1" applyFill="1" applyBorder="1" applyAlignment="1">
      <alignment horizontal="center" vertical="center" shrinkToFit="1"/>
    </xf>
    <xf numFmtId="0" fontId="24" fillId="9" borderId="16" xfId="3" applyFont="1" applyFill="1" applyBorder="1" applyAlignment="1">
      <alignment horizontal="center" vertical="center" shrinkToFit="1"/>
    </xf>
    <xf numFmtId="0" fontId="24" fillId="9" borderId="17" xfId="3" applyFont="1" applyFill="1" applyBorder="1" applyAlignment="1">
      <alignment horizontal="center" vertical="center" shrinkToFit="1"/>
    </xf>
    <xf numFmtId="0" fontId="24" fillId="7" borderId="10" xfId="3" applyFont="1" applyFill="1" applyBorder="1" applyAlignment="1" applyProtection="1">
      <alignment horizontal="center" vertical="center" shrinkToFit="1"/>
      <protection locked="0"/>
    </xf>
    <xf numFmtId="0" fontId="24" fillId="7" borderId="11" xfId="3" applyFont="1" applyFill="1" applyBorder="1" applyAlignment="1" applyProtection="1">
      <alignment horizontal="center" vertical="center" shrinkToFit="1"/>
      <protection locked="0"/>
    </xf>
    <xf numFmtId="0" fontId="24" fillId="7" borderId="12" xfId="3" applyFont="1" applyFill="1" applyBorder="1" applyAlignment="1" applyProtection="1">
      <alignment horizontal="center" vertical="center" shrinkToFit="1"/>
      <protection locked="0"/>
    </xf>
    <xf numFmtId="0" fontId="24" fillId="7" borderId="15" xfId="3" applyFont="1" applyFill="1" applyBorder="1" applyAlignment="1" applyProtection="1">
      <alignment horizontal="center" vertical="center" shrinkToFit="1"/>
      <protection locked="0"/>
    </xf>
    <xf numFmtId="0" fontId="24" fillId="7" borderId="16" xfId="3" applyFont="1" applyFill="1" applyBorder="1" applyAlignment="1" applyProtection="1">
      <alignment horizontal="center" vertical="center" shrinkToFit="1"/>
      <protection locked="0"/>
    </xf>
    <xf numFmtId="0" fontId="24" fillId="7" borderId="17" xfId="3" applyFont="1" applyFill="1" applyBorder="1" applyAlignment="1" applyProtection="1">
      <alignment horizontal="center" vertical="center" shrinkToFit="1"/>
      <protection locked="0"/>
    </xf>
    <xf numFmtId="0" fontId="24" fillId="9" borderId="34" xfId="3" applyFont="1" applyFill="1" applyBorder="1" applyAlignment="1">
      <alignment horizontal="center" vertical="center" shrinkToFit="1"/>
    </xf>
    <xf numFmtId="0" fontId="24" fillId="9" borderId="36" xfId="3" applyFont="1" applyFill="1" applyBorder="1" applyAlignment="1">
      <alignment horizontal="center" vertical="center" shrinkToFit="1"/>
    </xf>
    <xf numFmtId="0" fontId="24" fillId="9" borderId="32" xfId="3" applyFont="1" applyFill="1" applyBorder="1" applyAlignment="1">
      <alignment horizontal="center" vertical="center" shrinkToFit="1"/>
    </xf>
    <xf numFmtId="0" fontId="24" fillId="9" borderId="31" xfId="3" applyFont="1" applyFill="1" applyBorder="1" applyAlignment="1">
      <alignment horizontal="center" vertical="center" shrinkToFit="1"/>
    </xf>
    <xf numFmtId="178" fontId="23" fillId="0" borderId="34" xfId="3" applyNumberFormat="1" applyFont="1" applyFill="1" applyBorder="1" applyAlignment="1" applyProtection="1">
      <alignment horizontal="left" vertical="center" wrapText="1"/>
      <protection locked="0"/>
    </xf>
    <xf numFmtId="178" fontId="23" fillId="0" borderId="35" xfId="3" applyNumberFormat="1" applyFont="1" applyFill="1" applyBorder="1" applyAlignment="1" applyProtection="1">
      <alignment horizontal="left" vertical="center" wrapText="1"/>
      <protection locked="0"/>
    </xf>
    <xf numFmtId="178" fontId="23" fillId="0" borderId="36" xfId="3" applyNumberFormat="1" applyFont="1" applyFill="1" applyBorder="1" applyAlignment="1" applyProtection="1">
      <alignment horizontal="left" vertical="center" wrapText="1"/>
      <protection locked="0"/>
    </xf>
    <xf numFmtId="178" fontId="23" fillId="0" borderId="32" xfId="3" applyNumberFormat="1" applyFont="1" applyFill="1" applyBorder="1" applyAlignment="1" applyProtection="1">
      <alignment horizontal="left" vertical="center" wrapText="1"/>
      <protection locked="0"/>
    </xf>
    <xf numFmtId="178" fontId="23" fillId="0" borderId="30" xfId="3" applyNumberFormat="1" applyFont="1" applyFill="1" applyBorder="1" applyAlignment="1" applyProtection="1">
      <alignment horizontal="left" vertical="center" wrapText="1"/>
      <protection locked="0"/>
    </xf>
    <xf numFmtId="178" fontId="23" fillId="0" borderId="31" xfId="3" applyNumberFormat="1" applyFont="1" applyFill="1" applyBorder="1" applyAlignment="1" applyProtection="1">
      <alignment horizontal="left" vertical="center" wrapText="1"/>
      <protection locked="0"/>
    </xf>
    <xf numFmtId="0" fontId="23" fillId="9" borderId="34" xfId="3" applyFont="1" applyFill="1" applyBorder="1" applyAlignment="1">
      <alignment horizontal="center" vertical="center"/>
    </xf>
    <xf numFmtId="0" fontId="23" fillId="9" borderId="32" xfId="3" applyFont="1" applyFill="1" applyBorder="1" applyAlignment="1">
      <alignment horizontal="center" vertical="center"/>
    </xf>
    <xf numFmtId="0" fontId="23" fillId="0" borderId="34" xfId="3" applyFont="1" applyBorder="1" applyAlignment="1" applyProtection="1">
      <alignment horizontal="center" vertical="center"/>
      <protection locked="0"/>
    </xf>
    <xf numFmtId="0" fontId="23" fillId="0" borderId="36" xfId="3" applyFont="1" applyBorder="1" applyAlignment="1" applyProtection="1">
      <alignment horizontal="center" vertical="center"/>
      <protection locked="0"/>
    </xf>
    <xf numFmtId="0" fontId="23" fillId="0" borderId="32" xfId="3" applyFont="1" applyBorder="1" applyAlignment="1" applyProtection="1">
      <alignment horizontal="center" vertical="center"/>
      <protection locked="0"/>
    </xf>
    <xf numFmtId="0" fontId="23" fillId="0" borderId="31" xfId="3" applyFont="1" applyBorder="1" applyAlignment="1" applyProtection="1">
      <alignment horizontal="center" vertical="center"/>
      <protection locked="0"/>
    </xf>
    <xf numFmtId="0" fontId="23" fillId="9" borderId="37" xfId="3" applyFont="1" applyFill="1" applyBorder="1" applyAlignment="1">
      <alignment horizontal="center" vertical="center"/>
    </xf>
    <xf numFmtId="0" fontId="23" fillId="9" borderId="33" xfId="3" applyFont="1" applyFill="1" applyBorder="1" applyAlignment="1">
      <alignment horizontal="center" vertical="center"/>
    </xf>
    <xf numFmtId="0" fontId="23" fillId="9" borderId="47" xfId="3" applyFont="1" applyFill="1" applyBorder="1" applyAlignment="1">
      <alignment horizontal="center" vertical="center"/>
    </xf>
    <xf numFmtId="0" fontId="23" fillId="9" borderId="0" xfId="3" applyFont="1" applyFill="1" applyBorder="1" applyAlignment="1">
      <alignment horizontal="center" vertical="center"/>
    </xf>
    <xf numFmtId="0" fontId="23" fillId="9" borderId="48" xfId="3" applyFont="1" applyFill="1" applyBorder="1" applyAlignment="1">
      <alignment horizontal="center" vertical="center"/>
    </xf>
    <xf numFmtId="0" fontId="23" fillId="0" borderId="68" xfId="3" applyFont="1" applyBorder="1" applyAlignment="1" applyProtection="1">
      <alignment horizontal="left" vertical="center"/>
      <protection locked="0"/>
    </xf>
    <xf numFmtId="0" fontId="23" fillId="0" borderId="69" xfId="3" applyFont="1" applyBorder="1" applyAlignment="1" applyProtection="1">
      <alignment horizontal="left" vertical="center"/>
      <protection locked="0"/>
    </xf>
    <xf numFmtId="0" fontId="23" fillId="0" borderId="70" xfId="3" applyFont="1" applyBorder="1" applyAlignment="1" applyProtection="1">
      <alignment horizontal="left" vertical="center"/>
      <protection locked="0"/>
    </xf>
    <xf numFmtId="0" fontId="23" fillId="0" borderId="34" xfId="3" applyFont="1" applyBorder="1" applyAlignment="1" applyProtection="1">
      <alignment vertical="center" wrapText="1"/>
      <protection locked="0"/>
    </xf>
    <xf numFmtId="0" fontId="23" fillId="0" borderId="35" xfId="3" applyFont="1" applyBorder="1" applyAlignment="1" applyProtection="1">
      <alignment vertical="center" wrapText="1"/>
      <protection locked="0"/>
    </xf>
    <xf numFmtId="0" fontId="23" fillId="0" borderId="37" xfId="3" applyFont="1" applyBorder="1" applyAlignment="1" applyProtection="1">
      <alignment vertical="center" wrapText="1"/>
      <protection locked="0"/>
    </xf>
    <xf numFmtId="0" fontId="23" fillId="0" borderId="32" xfId="3" applyFont="1" applyBorder="1" applyAlignment="1" applyProtection="1">
      <alignment vertical="center" wrapText="1"/>
      <protection locked="0"/>
    </xf>
    <xf numFmtId="0" fontId="23" fillId="0" borderId="30" xfId="3" applyFont="1" applyBorder="1" applyAlignment="1" applyProtection="1">
      <alignment vertical="center" wrapText="1"/>
      <protection locked="0"/>
    </xf>
    <xf numFmtId="0" fontId="23" fillId="0" borderId="33" xfId="3" applyFont="1" applyBorder="1" applyAlignment="1" applyProtection="1">
      <alignment vertical="center" wrapText="1"/>
      <protection locked="0"/>
    </xf>
    <xf numFmtId="0" fontId="23" fillId="9" borderId="15" xfId="3" applyFont="1" applyFill="1" applyBorder="1" applyAlignment="1">
      <alignment horizontal="center" vertical="center"/>
    </xf>
    <xf numFmtId="0" fontId="23" fillId="9" borderId="16" xfId="3" applyFont="1" applyFill="1" applyBorder="1" applyAlignment="1">
      <alignment horizontal="center" vertical="center"/>
    </xf>
    <xf numFmtId="0" fontId="23" fillId="9" borderId="39" xfId="3" applyFont="1" applyFill="1" applyBorder="1" applyAlignment="1">
      <alignment horizontal="center" vertical="center"/>
    </xf>
    <xf numFmtId="0" fontId="23" fillId="0" borderId="38" xfId="3" applyFont="1" applyBorder="1" applyAlignment="1" applyProtection="1">
      <alignment horizontal="center" vertical="center" wrapText="1"/>
      <protection locked="0"/>
    </xf>
    <xf numFmtId="0" fontId="23" fillId="0" borderId="16" xfId="3" applyFont="1" applyBorder="1" applyAlignment="1" applyProtection="1">
      <alignment horizontal="center" vertical="center" wrapText="1"/>
      <protection locked="0"/>
    </xf>
    <xf numFmtId="0" fontId="23" fillId="0" borderId="39" xfId="3" applyFont="1" applyBorder="1" applyAlignment="1" applyProtection="1">
      <alignment horizontal="center" vertical="center" wrapText="1"/>
      <protection locked="0"/>
    </xf>
    <xf numFmtId="0" fontId="23" fillId="0" borderId="17" xfId="3" applyFont="1" applyBorder="1" applyAlignment="1" applyProtection="1">
      <alignment horizontal="center" vertical="center" wrapText="1"/>
      <protection locked="0"/>
    </xf>
    <xf numFmtId="0" fontId="23" fillId="9" borderId="10" xfId="3" applyFont="1" applyFill="1" applyBorder="1" applyAlignment="1">
      <alignment horizontal="center" vertical="center"/>
    </xf>
    <xf numFmtId="0" fontId="23" fillId="9" borderId="11" xfId="3" applyFont="1" applyFill="1" applyBorder="1" applyAlignment="1">
      <alignment horizontal="center" vertical="center"/>
    </xf>
    <xf numFmtId="0" fontId="23" fillId="9" borderId="27" xfId="3" applyFont="1" applyFill="1" applyBorder="1" applyAlignment="1">
      <alignment horizontal="center" vertical="center"/>
    </xf>
    <xf numFmtId="0" fontId="23" fillId="0" borderId="28" xfId="3" applyFont="1" applyBorder="1" applyAlignment="1" applyProtection="1">
      <alignment vertical="center" wrapText="1"/>
      <protection locked="0"/>
    </xf>
    <xf numFmtId="0" fontId="23" fillId="0" borderId="11" xfId="3" applyFont="1" applyBorder="1" applyAlignment="1" applyProtection="1">
      <alignment vertical="center" wrapText="1"/>
      <protection locked="0"/>
    </xf>
    <xf numFmtId="0" fontId="23" fillId="0" borderId="27" xfId="3" applyFont="1" applyBorder="1" applyAlignment="1" applyProtection="1">
      <alignment vertical="center" wrapText="1"/>
      <protection locked="0"/>
    </xf>
    <xf numFmtId="0" fontId="23" fillId="0" borderId="31" xfId="3" applyFont="1" applyBorder="1" applyAlignment="1" applyProtection="1">
      <alignment vertical="center" wrapText="1"/>
      <protection locked="0"/>
    </xf>
    <xf numFmtId="0" fontId="23" fillId="0" borderId="12" xfId="3" applyFont="1" applyBorder="1" applyAlignment="1" applyProtection="1">
      <alignment vertical="center" wrapText="1"/>
      <protection locked="0"/>
    </xf>
    <xf numFmtId="0" fontId="23" fillId="0" borderId="38" xfId="3" applyFont="1" applyBorder="1" applyAlignment="1" applyProtection="1">
      <alignment vertical="center" wrapText="1"/>
      <protection locked="0"/>
    </xf>
    <xf numFmtId="0" fontId="23" fillId="0" borderId="16" xfId="3" applyFont="1" applyBorder="1" applyAlignment="1" applyProtection="1">
      <alignment vertical="center" wrapText="1"/>
      <protection locked="0"/>
    </xf>
    <xf numFmtId="0" fontId="23" fillId="0" borderId="17" xfId="3" applyFont="1" applyBorder="1" applyAlignment="1" applyProtection="1">
      <alignment vertical="center" wrapText="1"/>
      <protection locked="0"/>
    </xf>
    <xf numFmtId="0" fontId="23" fillId="9" borderId="28" xfId="3" applyFont="1" applyFill="1" applyBorder="1" applyAlignment="1">
      <alignment horizontal="center" vertical="center"/>
    </xf>
    <xf numFmtId="0" fontId="23" fillId="9" borderId="12" xfId="3" applyFont="1" applyFill="1" applyBorder="1" applyAlignment="1">
      <alignment horizontal="center" vertical="center"/>
    </xf>
    <xf numFmtId="0" fontId="23" fillId="0" borderId="34" xfId="3" applyFont="1" applyBorder="1" applyAlignment="1" applyProtection="1">
      <alignment horizontal="left" vertical="center" wrapText="1"/>
      <protection locked="0"/>
    </xf>
    <xf numFmtId="0" fontId="23" fillId="0" borderId="35" xfId="3" applyFont="1" applyBorder="1" applyAlignment="1" applyProtection="1">
      <alignment horizontal="left" vertical="center" wrapText="1"/>
      <protection locked="0"/>
    </xf>
    <xf numFmtId="0" fontId="0" fillId="0" borderId="35" xfId="0" applyBorder="1" applyAlignment="1">
      <alignment vertical="center" wrapText="1"/>
    </xf>
    <xf numFmtId="0" fontId="0" fillId="0" borderId="37" xfId="0" applyBorder="1" applyAlignment="1">
      <alignment vertical="center" wrapText="1"/>
    </xf>
    <xf numFmtId="0" fontId="23" fillId="0" borderId="32" xfId="3" applyFont="1" applyBorder="1" applyAlignment="1" applyProtection="1">
      <alignment horizontal="left" vertical="center" wrapText="1"/>
      <protection locked="0"/>
    </xf>
    <xf numFmtId="0" fontId="23" fillId="0" borderId="30" xfId="3" applyFont="1" applyBorder="1" applyAlignment="1" applyProtection="1">
      <alignment horizontal="left" vertical="center" wrapText="1"/>
      <protection locked="0"/>
    </xf>
    <xf numFmtId="0" fontId="0" fillId="0" borderId="30" xfId="0" applyBorder="1" applyAlignment="1">
      <alignment vertical="center" wrapText="1"/>
    </xf>
    <xf numFmtId="0" fontId="0" fillId="0" borderId="33" xfId="0" applyBorder="1" applyAlignment="1">
      <alignment vertical="center" wrapText="1"/>
    </xf>
    <xf numFmtId="0" fontId="27" fillId="0" borderId="34" xfId="3" applyFont="1" applyBorder="1" applyAlignment="1" applyProtection="1">
      <alignment horizontal="center" vertical="center" wrapText="1"/>
      <protection locked="0"/>
    </xf>
    <xf numFmtId="0" fontId="27" fillId="0" borderId="35" xfId="3" applyFont="1" applyBorder="1" applyAlignment="1" applyProtection="1">
      <alignment horizontal="center" vertical="center" wrapText="1"/>
      <protection locked="0"/>
    </xf>
    <xf numFmtId="0" fontId="27" fillId="0" borderId="36" xfId="3" applyFont="1" applyBorder="1" applyAlignment="1" applyProtection="1">
      <alignment horizontal="center" vertical="center" wrapText="1"/>
      <protection locked="0"/>
    </xf>
    <xf numFmtId="0" fontId="27" fillId="0" borderId="32" xfId="3" applyFont="1" applyBorder="1" applyAlignment="1" applyProtection="1">
      <alignment horizontal="center" vertical="center" wrapText="1"/>
      <protection locked="0"/>
    </xf>
    <xf numFmtId="0" fontId="27" fillId="0" borderId="30" xfId="3" applyFont="1" applyBorder="1" applyAlignment="1" applyProtection="1">
      <alignment horizontal="center" vertical="center" wrapText="1"/>
      <protection locked="0"/>
    </xf>
    <xf numFmtId="0" fontId="27" fillId="0" borderId="31" xfId="3" applyFont="1" applyBorder="1" applyAlignment="1" applyProtection="1">
      <alignment horizontal="center" vertical="center" wrapText="1"/>
      <protection locked="0"/>
    </xf>
    <xf numFmtId="0" fontId="23" fillId="0" borderId="34" xfId="3" applyFont="1" applyFill="1" applyBorder="1" applyAlignment="1" applyProtection="1">
      <alignment vertical="center" wrapText="1"/>
      <protection locked="0"/>
    </xf>
    <xf numFmtId="0" fontId="23" fillId="0" borderId="35" xfId="3" applyFont="1" applyFill="1" applyBorder="1" applyAlignment="1" applyProtection="1">
      <alignment vertical="center" wrapText="1"/>
      <protection locked="0"/>
    </xf>
    <xf numFmtId="0" fontId="23" fillId="0" borderId="37" xfId="3" applyFont="1" applyFill="1" applyBorder="1" applyAlignment="1" applyProtection="1">
      <alignment vertical="center" wrapText="1"/>
      <protection locked="0"/>
    </xf>
    <xf numFmtId="0" fontId="23" fillId="0" borderId="38" xfId="3" applyFont="1" applyFill="1" applyBorder="1" applyAlignment="1" applyProtection="1">
      <alignment vertical="center" wrapText="1"/>
      <protection locked="0"/>
    </xf>
    <xf numFmtId="0" fontId="23" fillId="0" borderId="16" xfId="3" applyFont="1" applyFill="1" applyBorder="1" applyAlignment="1" applyProtection="1">
      <alignment vertical="center" wrapText="1"/>
      <protection locked="0"/>
    </xf>
    <xf numFmtId="0" fontId="23" fillId="0" borderId="17" xfId="3" applyFont="1" applyFill="1" applyBorder="1" applyAlignment="1" applyProtection="1">
      <alignment vertical="center" wrapText="1"/>
      <protection locked="0"/>
    </xf>
    <xf numFmtId="0" fontId="23" fillId="9" borderId="46" xfId="3" applyFont="1" applyFill="1" applyBorder="1" applyAlignment="1" applyProtection="1">
      <alignment horizontal="center" vertical="center"/>
      <protection locked="0"/>
    </xf>
    <xf numFmtId="0" fontId="23" fillId="9" borderId="35" xfId="3" applyFont="1" applyFill="1" applyBorder="1" applyAlignment="1" applyProtection="1">
      <alignment horizontal="center" vertical="center"/>
      <protection locked="0"/>
    </xf>
    <xf numFmtId="0" fontId="23" fillId="9" borderId="36" xfId="3" applyFont="1" applyFill="1" applyBorder="1" applyAlignment="1" applyProtection="1">
      <alignment horizontal="center" vertical="center"/>
      <protection locked="0"/>
    </xf>
    <xf numFmtId="0" fontId="23" fillId="9" borderId="15" xfId="3" applyFont="1" applyFill="1" applyBorder="1" applyAlignment="1" applyProtection="1">
      <alignment horizontal="center" vertical="center"/>
      <protection locked="0"/>
    </xf>
    <xf numFmtId="0" fontId="23" fillId="9" borderId="16" xfId="3" applyFont="1" applyFill="1" applyBorder="1" applyAlignment="1" applyProtection="1">
      <alignment horizontal="center" vertical="center"/>
      <protection locked="0"/>
    </xf>
    <xf numFmtId="0" fontId="23" fillId="9" borderId="39" xfId="3" applyFont="1" applyFill="1" applyBorder="1" applyAlignment="1" applyProtection="1">
      <alignment horizontal="center" vertical="center"/>
      <protection locked="0"/>
    </xf>
    <xf numFmtId="0" fontId="23" fillId="0" borderId="28" xfId="3" applyFont="1" applyBorder="1" applyAlignment="1" applyProtection="1">
      <alignment horizontal="center" vertical="center" wrapText="1"/>
      <protection locked="0"/>
    </xf>
    <xf numFmtId="0" fontId="23" fillId="0" borderId="11" xfId="3" applyFont="1" applyBorder="1" applyAlignment="1" applyProtection="1">
      <alignment horizontal="center" vertical="center" wrapText="1"/>
      <protection locked="0"/>
    </xf>
    <xf numFmtId="0" fontId="23" fillId="0" borderId="27" xfId="3" applyFont="1" applyBorder="1" applyAlignment="1" applyProtection="1">
      <alignment horizontal="center" vertical="center" wrapText="1"/>
      <protection locked="0"/>
    </xf>
    <xf numFmtId="0" fontId="23" fillId="0" borderId="12" xfId="3" applyFont="1" applyBorder="1" applyAlignment="1" applyProtection="1">
      <alignment horizontal="center" vertical="center" wrapText="1"/>
      <protection locked="0"/>
    </xf>
    <xf numFmtId="0" fontId="23" fillId="0" borderId="32" xfId="3" applyFont="1" applyFill="1" applyBorder="1" applyAlignment="1" applyProtection="1">
      <alignment vertical="center" wrapText="1"/>
      <protection locked="0"/>
    </xf>
    <xf numFmtId="0" fontId="23" fillId="0" borderId="30" xfId="3" applyFont="1" applyFill="1" applyBorder="1" applyAlignment="1" applyProtection="1">
      <alignment vertical="center" wrapText="1"/>
      <protection locked="0"/>
    </xf>
    <xf numFmtId="0" fontId="23" fillId="0" borderId="33" xfId="3" applyFont="1" applyFill="1" applyBorder="1" applyAlignment="1" applyProtection="1">
      <alignment vertical="center" wrapText="1"/>
      <protection locked="0"/>
    </xf>
    <xf numFmtId="0" fontId="27" fillId="0" borderId="46" xfId="3" applyFont="1" applyFill="1" applyBorder="1" applyAlignment="1" applyProtection="1">
      <alignment horizontal="center" vertical="center" shrinkToFit="1"/>
      <protection locked="0"/>
    </xf>
    <xf numFmtId="0" fontId="27" fillId="0" borderId="35" xfId="3" applyFont="1" applyFill="1" applyBorder="1" applyAlignment="1" applyProtection="1">
      <alignment horizontal="center" vertical="center" shrinkToFit="1"/>
      <protection locked="0"/>
    </xf>
    <xf numFmtId="0" fontId="27" fillId="0" borderId="36" xfId="3" applyFont="1" applyFill="1" applyBorder="1" applyAlignment="1" applyProtection="1">
      <alignment horizontal="center" vertical="center" shrinkToFit="1"/>
      <protection locked="0"/>
    </xf>
    <xf numFmtId="0" fontId="27" fillId="0" borderId="29" xfId="3" applyFont="1" applyFill="1" applyBorder="1" applyAlignment="1" applyProtection="1">
      <alignment horizontal="center" vertical="center" shrinkToFit="1"/>
      <protection locked="0"/>
    </xf>
    <xf numFmtId="0" fontId="27" fillId="0" borderId="30" xfId="3" applyFont="1" applyFill="1" applyBorder="1" applyAlignment="1" applyProtection="1">
      <alignment horizontal="center" vertical="center" shrinkToFit="1"/>
      <protection locked="0"/>
    </xf>
    <xf numFmtId="0" fontId="27" fillId="0" borderId="31" xfId="3" applyFont="1" applyFill="1" applyBorder="1" applyAlignment="1" applyProtection="1">
      <alignment horizontal="center" vertical="center" shrinkToFit="1"/>
      <protection locked="0"/>
    </xf>
    <xf numFmtId="0" fontId="23" fillId="0" borderId="46" xfId="3" applyFont="1" applyFill="1" applyBorder="1" applyAlignment="1" applyProtection="1">
      <alignment horizontal="center" vertical="center" shrinkToFit="1"/>
      <protection locked="0"/>
    </xf>
    <xf numFmtId="0" fontId="23" fillId="0" borderId="35" xfId="3" applyFont="1" applyFill="1" applyBorder="1" applyAlignment="1" applyProtection="1">
      <alignment horizontal="center" vertical="center" shrinkToFit="1"/>
      <protection locked="0"/>
    </xf>
    <xf numFmtId="0" fontId="23" fillId="0" borderId="36" xfId="3" applyFont="1" applyFill="1" applyBorder="1" applyAlignment="1" applyProtection="1">
      <alignment horizontal="center" vertical="center" shrinkToFit="1"/>
      <protection locked="0"/>
    </xf>
    <xf numFmtId="0" fontId="23" fillId="0" borderId="15" xfId="3" applyFont="1" applyFill="1" applyBorder="1" applyAlignment="1" applyProtection="1">
      <alignment horizontal="center" vertical="center" shrinkToFit="1"/>
      <protection locked="0"/>
    </xf>
    <xf numFmtId="0" fontId="23" fillId="0" borderId="16" xfId="3" applyFont="1" applyFill="1" applyBorder="1" applyAlignment="1" applyProtection="1">
      <alignment horizontal="center" vertical="center" shrinkToFit="1"/>
      <protection locked="0"/>
    </xf>
    <xf numFmtId="0" fontId="23" fillId="0" borderId="39" xfId="3" applyFont="1" applyFill="1" applyBorder="1" applyAlignment="1" applyProtection="1">
      <alignment horizontal="center" vertical="center" shrinkToFit="1"/>
      <protection locked="0"/>
    </xf>
    <xf numFmtId="0" fontId="23" fillId="0" borderId="28" xfId="3" applyFont="1" applyBorder="1" applyAlignment="1" applyProtection="1">
      <alignment horizontal="left" vertical="center" wrapText="1"/>
      <protection locked="0"/>
    </xf>
    <xf numFmtId="0" fontId="23" fillId="0" borderId="11" xfId="3" applyFont="1" applyBorder="1" applyAlignment="1" applyProtection="1">
      <alignment horizontal="left" vertical="center" wrapText="1"/>
      <protection locked="0"/>
    </xf>
    <xf numFmtId="0" fontId="23" fillId="0" borderId="12" xfId="3" applyFont="1" applyBorder="1" applyAlignment="1" applyProtection="1">
      <alignment horizontal="left" vertical="center" wrapText="1"/>
      <protection locked="0"/>
    </xf>
    <xf numFmtId="0" fontId="23" fillId="0" borderId="33" xfId="3" applyFont="1" applyBorder="1" applyAlignment="1" applyProtection="1">
      <alignment horizontal="left" vertical="center" wrapText="1"/>
      <protection locked="0"/>
    </xf>
    <xf numFmtId="0" fontId="23" fillId="0" borderId="34" xfId="3" applyFont="1" applyFill="1" applyBorder="1" applyAlignment="1" applyProtection="1">
      <alignment horizontal="center" vertical="center"/>
      <protection locked="0"/>
    </xf>
    <xf numFmtId="0" fontId="23" fillId="0" borderId="36" xfId="3" applyFont="1" applyFill="1" applyBorder="1" applyAlignment="1" applyProtection="1">
      <alignment horizontal="center" vertical="center"/>
      <protection locked="0"/>
    </xf>
    <xf numFmtId="0" fontId="23" fillId="0" borderId="32" xfId="3" applyFont="1" applyFill="1" applyBorder="1" applyAlignment="1" applyProtection="1">
      <alignment horizontal="center" vertical="center"/>
      <protection locked="0"/>
    </xf>
    <xf numFmtId="0" fontId="23" fillId="0" borderId="31" xfId="3" applyFont="1" applyFill="1" applyBorder="1" applyAlignment="1" applyProtection="1">
      <alignment horizontal="center" vertical="center"/>
      <protection locked="0"/>
    </xf>
    <xf numFmtId="0" fontId="23" fillId="0" borderId="36" xfId="3" applyFont="1" applyFill="1" applyBorder="1" applyAlignment="1" applyProtection="1">
      <alignment vertical="center" wrapText="1"/>
      <protection locked="0"/>
    </xf>
    <xf numFmtId="0" fontId="23" fillId="0" borderId="31" xfId="3" applyFont="1" applyFill="1" applyBorder="1" applyAlignment="1" applyProtection="1">
      <alignment vertical="center" wrapText="1"/>
      <protection locked="0"/>
    </xf>
    <xf numFmtId="0" fontId="23" fillId="0" borderId="34" xfId="3" applyFont="1" applyFill="1" applyBorder="1" applyAlignment="1" applyProtection="1">
      <alignment horizontal="left" vertical="center" wrapText="1"/>
      <protection locked="0"/>
    </xf>
    <xf numFmtId="0" fontId="23" fillId="0" borderId="35" xfId="3" applyFont="1" applyFill="1" applyBorder="1" applyAlignment="1" applyProtection="1">
      <alignment horizontal="left" vertical="center" wrapText="1"/>
      <protection locked="0"/>
    </xf>
    <xf numFmtId="0" fontId="23" fillId="0" borderId="37" xfId="3" applyFont="1" applyFill="1" applyBorder="1" applyAlignment="1" applyProtection="1">
      <alignment horizontal="left" vertical="center" wrapText="1"/>
      <protection locked="0"/>
    </xf>
    <xf numFmtId="0" fontId="23" fillId="0" borderId="32" xfId="3" applyFont="1" applyFill="1" applyBorder="1" applyAlignment="1" applyProtection="1">
      <alignment horizontal="left" vertical="center" wrapText="1"/>
      <protection locked="0"/>
    </xf>
    <xf numFmtId="0" fontId="23" fillId="0" borderId="30" xfId="3" applyFont="1" applyFill="1" applyBorder="1" applyAlignment="1" applyProtection="1">
      <alignment horizontal="left" vertical="center" wrapText="1"/>
      <protection locked="0"/>
    </xf>
    <xf numFmtId="0" fontId="23" fillId="0" borderId="33" xfId="3" applyFont="1" applyFill="1" applyBorder="1" applyAlignment="1" applyProtection="1">
      <alignment horizontal="left" vertical="center" wrapText="1"/>
      <protection locked="0"/>
    </xf>
    <xf numFmtId="0" fontId="23" fillId="9" borderId="46" xfId="3" applyFont="1" applyFill="1" applyBorder="1" applyAlignment="1">
      <alignment horizontal="center" vertical="center" shrinkToFit="1"/>
    </xf>
    <xf numFmtId="0" fontId="23" fillId="9" borderId="35" xfId="3" applyFont="1" applyFill="1" applyBorder="1" applyAlignment="1">
      <alignment horizontal="center" vertical="center" shrinkToFit="1"/>
    </xf>
    <xf numFmtId="0" fontId="23" fillId="9" borderId="36" xfId="3" applyFont="1" applyFill="1" applyBorder="1" applyAlignment="1">
      <alignment horizontal="center" vertical="center" shrinkToFit="1"/>
    </xf>
    <xf numFmtId="0" fontId="23" fillId="9" borderId="29" xfId="3" applyFont="1" applyFill="1" applyBorder="1" applyAlignment="1">
      <alignment horizontal="center" vertical="center" shrinkToFit="1"/>
    </xf>
    <xf numFmtId="0" fontId="23" fillId="9" borderId="30" xfId="3" applyFont="1" applyFill="1" applyBorder="1" applyAlignment="1">
      <alignment horizontal="center" vertical="center" shrinkToFit="1"/>
    </xf>
    <xf numFmtId="0" fontId="23" fillId="9" borderId="31" xfId="3" applyFont="1" applyFill="1" applyBorder="1" applyAlignment="1">
      <alignment horizontal="center" vertical="center" shrinkToFit="1"/>
    </xf>
    <xf numFmtId="0" fontId="23" fillId="0" borderId="4" xfId="3" applyFont="1" applyFill="1" applyBorder="1" applyAlignment="1" applyProtection="1">
      <alignment horizontal="left" vertical="center" wrapText="1"/>
      <protection locked="0"/>
    </xf>
    <xf numFmtId="0" fontId="23" fillId="0" borderId="23" xfId="3" applyFont="1" applyFill="1" applyBorder="1" applyAlignment="1" applyProtection="1">
      <alignment horizontal="left" vertical="center" wrapText="1"/>
      <protection locked="0"/>
    </xf>
    <xf numFmtId="0" fontId="23" fillId="0" borderId="82" xfId="3" applyFont="1" applyBorder="1" applyAlignment="1" applyProtection="1">
      <alignment vertical="center" wrapText="1"/>
      <protection locked="0"/>
    </xf>
    <xf numFmtId="0" fontId="23" fillId="0" borderId="0" xfId="3" applyFont="1" applyBorder="1" applyAlignment="1" applyProtection="1">
      <alignment vertical="center" wrapText="1"/>
      <protection locked="0"/>
    </xf>
    <xf numFmtId="0" fontId="23" fillId="0" borderId="83" xfId="3" applyFont="1" applyBorder="1" applyAlignment="1" applyProtection="1">
      <alignment vertical="center" wrapText="1"/>
      <protection locked="0"/>
    </xf>
    <xf numFmtId="0" fontId="0" fillId="0" borderId="82" xfId="0" applyBorder="1" applyAlignment="1">
      <alignment vertical="center" wrapText="1"/>
    </xf>
    <xf numFmtId="0" fontId="0" fillId="0" borderId="0" xfId="0" applyBorder="1" applyAlignment="1">
      <alignment vertical="center" wrapText="1"/>
    </xf>
    <xf numFmtId="0" fontId="0" fillId="0" borderId="83" xfId="0" applyBorder="1" applyAlignment="1">
      <alignment vertical="center" wrapText="1"/>
    </xf>
    <xf numFmtId="0" fontId="0" fillId="0" borderId="32" xfId="0" applyBorder="1" applyAlignment="1">
      <alignment vertical="center" wrapText="1"/>
    </xf>
    <xf numFmtId="0" fontId="23" fillId="0" borderId="46" xfId="3" applyFont="1" applyFill="1" applyBorder="1" applyAlignment="1" applyProtection="1">
      <alignment horizontal="center" vertical="center"/>
      <protection locked="0"/>
    </xf>
    <xf numFmtId="0" fontId="23" fillId="0" borderId="35" xfId="3" applyFont="1" applyFill="1" applyBorder="1" applyAlignment="1" applyProtection="1">
      <alignment horizontal="center" vertical="center"/>
      <protection locked="0"/>
    </xf>
    <xf numFmtId="0" fontId="23" fillId="0" borderId="15" xfId="3" applyFont="1" applyFill="1" applyBorder="1" applyAlignment="1" applyProtection="1">
      <alignment horizontal="center" vertical="center"/>
      <protection locked="0"/>
    </xf>
    <xf numFmtId="0" fontId="23" fillId="0" borderId="16" xfId="3" applyFont="1" applyFill="1" applyBorder="1" applyAlignment="1" applyProtection="1">
      <alignment horizontal="center" vertical="center"/>
      <protection locked="0"/>
    </xf>
    <xf numFmtId="0" fontId="23" fillId="0" borderId="39" xfId="3" applyFont="1" applyFill="1" applyBorder="1" applyAlignment="1" applyProtection="1">
      <alignment horizontal="center" vertical="center"/>
      <protection locked="0"/>
    </xf>
    <xf numFmtId="176" fontId="23" fillId="0" borderId="34" xfId="3" applyNumberFormat="1" applyFont="1" applyFill="1" applyBorder="1" applyAlignment="1" applyProtection="1">
      <alignment horizontal="center" vertical="center"/>
      <protection locked="0"/>
    </xf>
    <xf numFmtId="176" fontId="23" fillId="0" borderId="35" xfId="3" applyNumberFormat="1" applyFont="1" applyFill="1" applyBorder="1" applyAlignment="1" applyProtection="1">
      <alignment horizontal="center" vertical="center"/>
      <protection locked="0"/>
    </xf>
    <xf numFmtId="176" fontId="23" fillId="0" borderId="36" xfId="3" applyNumberFormat="1" applyFont="1" applyFill="1" applyBorder="1" applyAlignment="1" applyProtection="1">
      <alignment horizontal="center" vertical="center"/>
      <protection locked="0"/>
    </xf>
    <xf numFmtId="176" fontId="23" fillId="0" borderId="38" xfId="3" applyNumberFormat="1" applyFont="1" applyFill="1" applyBorder="1" applyAlignment="1" applyProtection="1">
      <alignment horizontal="center" vertical="center"/>
      <protection locked="0"/>
    </xf>
    <xf numFmtId="176" fontId="23" fillId="0" borderId="16" xfId="3" applyNumberFormat="1" applyFont="1" applyFill="1" applyBorder="1" applyAlignment="1" applyProtection="1">
      <alignment horizontal="center" vertical="center"/>
      <protection locked="0"/>
    </xf>
    <xf numFmtId="176" fontId="23" fillId="0" borderId="39" xfId="3" applyNumberFormat="1" applyFont="1" applyFill="1" applyBorder="1" applyAlignment="1" applyProtection="1">
      <alignment horizontal="center" vertical="center"/>
      <protection locked="0"/>
    </xf>
    <xf numFmtId="0" fontId="23" fillId="9" borderId="38" xfId="3" applyFont="1" applyFill="1" applyBorder="1" applyAlignment="1">
      <alignment horizontal="center" vertical="center"/>
    </xf>
    <xf numFmtId="176" fontId="23" fillId="0" borderId="37" xfId="3" applyNumberFormat="1" applyFont="1" applyFill="1" applyBorder="1" applyAlignment="1" applyProtection="1">
      <alignment horizontal="center" vertical="center"/>
      <protection locked="0"/>
    </xf>
    <xf numFmtId="176" fontId="23" fillId="0" borderId="17" xfId="3" applyNumberFormat="1" applyFont="1" applyFill="1" applyBorder="1" applyAlignment="1" applyProtection="1">
      <alignment horizontal="center" vertical="center"/>
      <protection locked="0"/>
    </xf>
    <xf numFmtId="0" fontId="23" fillId="0" borderId="46" xfId="3" applyFont="1" applyBorder="1" applyAlignment="1" applyProtection="1">
      <alignment vertical="center" wrapText="1"/>
      <protection locked="0"/>
    </xf>
    <xf numFmtId="0" fontId="23" fillId="0" borderId="36" xfId="3" applyFont="1" applyBorder="1" applyAlignment="1" applyProtection="1">
      <alignment vertical="center" wrapText="1"/>
      <protection locked="0"/>
    </xf>
    <xf numFmtId="0" fontId="23" fillId="0" borderId="72" xfId="3" applyFont="1" applyBorder="1" applyAlignment="1" applyProtection="1">
      <alignment vertical="center" wrapText="1"/>
      <protection locked="0"/>
    </xf>
    <xf numFmtId="0" fontId="23" fillId="0" borderId="41" xfId="3" applyFont="1" applyBorder="1" applyAlignment="1" applyProtection="1">
      <alignment vertical="center" wrapText="1"/>
      <protection locked="0"/>
    </xf>
    <xf numFmtId="0" fontId="23" fillId="0" borderId="53" xfId="3" applyFont="1" applyBorder="1" applyAlignment="1" applyProtection="1">
      <alignment vertical="center" wrapText="1"/>
      <protection locked="0"/>
    </xf>
    <xf numFmtId="0" fontId="23" fillId="0" borderId="40" xfId="3" applyFont="1" applyBorder="1" applyAlignment="1" applyProtection="1">
      <alignment horizontal="center" vertical="center" wrapText="1"/>
      <protection locked="0"/>
    </xf>
    <xf numFmtId="0" fontId="23" fillId="0" borderId="41" xfId="3" applyFont="1" applyBorder="1" applyAlignment="1" applyProtection="1">
      <alignment horizontal="center" vertical="center" wrapText="1"/>
      <protection locked="0"/>
    </xf>
    <xf numFmtId="0" fontId="23" fillId="0" borderId="53" xfId="3" applyFont="1" applyBorder="1" applyAlignment="1" applyProtection="1">
      <alignment horizontal="center" vertical="center" wrapText="1"/>
      <protection locked="0"/>
    </xf>
    <xf numFmtId="176" fontId="23" fillId="0" borderId="34" xfId="3" applyNumberFormat="1" applyFont="1" applyBorder="1" applyAlignment="1" applyProtection="1">
      <alignment horizontal="center" vertical="center"/>
      <protection locked="0"/>
    </xf>
    <xf numFmtId="176" fontId="23" fillId="0" borderId="35" xfId="3" applyNumberFormat="1" applyFont="1" applyBorder="1" applyAlignment="1" applyProtection="1">
      <alignment horizontal="center" vertical="center"/>
      <protection locked="0"/>
    </xf>
    <xf numFmtId="176" fontId="23" fillId="0" borderId="36" xfId="3" applyNumberFormat="1" applyFont="1" applyBorder="1" applyAlignment="1" applyProtection="1">
      <alignment horizontal="center" vertical="center"/>
      <protection locked="0"/>
    </xf>
    <xf numFmtId="176" fontId="23" fillId="0" borderId="40" xfId="3" applyNumberFormat="1" applyFont="1" applyBorder="1" applyAlignment="1" applyProtection="1">
      <alignment horizontal="center" vertical="center"/>
      <protection locked="0"/>
    </xf>
    <xf numFmtId="176" fontId="23" fillId="0" borderId="41" xfId="3" applyNumberFormat="1" applyFont="1" applyBorder="1" applyAlignment="1" applyProtection="1">
      <alignment horizontal="center" vertical="center"/>
      <protection locked="0"/>
    </xf>
    <xf numFmtId="176" fontId="23" fillId="0" borderId="53" xfId="3" applyNumberFormat="1" applyFont="1" applyBorder="1" applyAlignment="1" applyProtection="1">
      <alignment horizontal="center" vertical="center"/>
      <protection locked="0"/>
    </xf>
    <xf numFmtId="0" fontId="23" fillId="0" borderId="42" xfId="3" applyFont="1" applyBorder="1" applyAlignment="1" applyProtection="1">
      <alignment horizontal="center" vertical="center" wrapText="1"/>
      <protection locked="0"/>
    </xf>
    <xf numFmtId="0" fontId="23" fillId="0" borderId="71" xfId="3" applyFont="1" applyBorder="1" applyAlignment="1" applyProtection="1">
      <alignment vertical="center" wrapText="1"/>
      <protection locked="0"/>
    </xf>
    <xf numFmtId="0" fontId="23" fillId="0" borderId="44" xfId="3" applyFont="1" applyBorder="1" applyAlignment="1" applyProtection="1">
      <alignment vertical="center" wrapText="1"/>
      <protection locked="0"/>
    </xf>
    <xf numFmtId="0" fontId="23" fillId="0" borderId="55" xfId="3" applyFont="1" applyBorder="1" applyAlignment="1" applyProtection="1">
      <alignment vertical="center" wrapText="1"/>
      <protection locked="0"/>
    </xf>
    <xf numFmtId="0" fontId="23" fillId="0" borderId="29" xfId="3" applyFont="1" applyBorder="1" applyAlignment="1" applyProtection="1">
      <alignment vertical="center" wrapText="1"/>
      <protection locked="0"/>
    </xf>
    <xf numFmtId="0" fontId="23" fillId="0" borderId="43" xfId="3" applyFont="1" applyBorder="1" applyAlignment="1" applyProtection="1">
      <alignment horizontal="center" vertical="center" wrapText="1"/>
      <protection locked="0"/>
    </xf>
    <xf numFmtId="0" fontId="23" fillId="0" borderId="44" xfId="3" applyFont="1" applyBorder="1" applyAlignment="1" applyProtection="1">
      <alignment horizontal="center" vertical="center" wrapText="1"/>
      <protection locked="0"/>
    </xf>
    <xf numFmtId="0" fontId="23" fillId="0" borderId="55" xfId="3" applyFont="1" applyBorder="1" applyAlignment="1" applyProtection="1">
      <alignment horizontal="center" vertical="center" wrapText="1"/>
      <protection locked="0"/>
    </xf>
    <xf numFmtId="176" fontId="23" fillId="0" borderId="43" xfId="3" applyNumberFormat="1" applyFont="1" applyBorder="1" applyAlignment="1" applyProtection="1">
      <alignment horizontal="center" vertical="center"/>
      <protection locked="0"/>
    </xf>
    <xf numFmtId="176" fontId="23" fillId="0" borderId="44" xfId="3" applyNumberFormat="1" applyFont="1" applyBorder="1" applyAlignment="1" applyProtection="1">
      <alignment horizontal="center" vertical="center"/>
      <protection locked="0"/>
    </xf>
    <xf numFmtId="176" fontId="23" fillId="0" borderId="55" xfId="3" applyNumberFormat="1" applyFont="1" applyBorder="1" applyAlignment="1" applyProtection="1">
      <alignment horizontal="center" vertical="center"/>
      <protection locked="0"/>
    </xf>
    <xf numFmtId="176" fontId="23" fillId="0" borderId="32" xfId="3" applyNumberFormat="1" applyFont="1" applyBorder="1" applyAlignment="1" applyProtection="1">
      <alignment horizontal="center" vertical="center"/>
      <protection locked="0"/>
    </xf>
    <xf numFmtId="176" fontId="23" fillId="0" borderId="30" xfId="3" applyNumberFormat="1" applyFont="1" applyBorder="1" applyAlignment="1" applyProtection="1">
      <alignment horizontal="center" vertical="center"/>
      <protection locked="0"/>
    </xf>
    <xf numFmtId="176" fontId="23" fillId="0" borderId="31" xfId="3" applyNumberFormat="1" applyFont="1" applyBorder="1" applyAlignment="1" applyProtection="1">
      <alignment horizontal="center" vertical="center"/>
      <protection locked="0"/>
    </xf>
    <xf numFmtId="0" fontId="23" fillId="0" borderId="45" xfId="3" applyFont="1" applyBorder="1" applyAlignment="1" applyProtection="1">
      <alignment horizontal="center" vertical="center" wrapText="1"/>
      <protection locked="0"/>
    </xf>
    <xf numFmtId="0" fontId="23" fillId="0" borderId="82" xfId="3" applyFont="1" applyBorder="1" applyAlignment="1" applyProtection="1">
      <alignment horizontal="center" vertical="center" wrapText="1"/>
      <protection locked="0"/>
    </xf>
    <xf numFmtId="0" fontId="23" fillId="0" borderId="0" xfId="3" applyFont="1" applyBorder="1" applyAlignment="1" applyProtection="1">
      <alignment horizontal="center" vertical="center" wrapText="1"/>
      <protection locked="0"/>
    </xf>
    <xf numFmtId="0" fontId="23" fillId="0" borderId="83" xfId="3" applyFont="1" applyBorder="1" applyAlignment="1" applyProtection="1">
      <alignment horizontal="center" vertical="center" wrapText="1"/>
      <protection locked="0"/>
    </xf>
    <xf numFmtId="0" fontId="23" fillId="0" borderId="15" xfId="3" applyFont="1" applyBorder="1" applyAlignment="1" applyProtection="1">
      <alignment vertical="center" wrapText="1"/>
      <protection locked="0"/>
    </xf>
    <xf numFmtId="0" fontId="23" fillId="0" borderId="39" xfId="3" applyFont="1" applyBorder="1" applyAlignment="1" applyProtection="1">
      <alignment vertical="center" wrapText="1"/>
      <protection locked="0"/>
    </xf>
    <xf numFmtId="176" fontId="23" fillId="0" borderId="38" xfId="3" applyNumberFormat="1" applyFont="1" applyBorder="1" applyAlignment="1" applyProtection="1">
      <alignment horizontal="center" vertical="center"/>
      <protection locked="0"/>
    </xf>
    <xf numFmtId="176" fontId="23" fillId="0" borderId="16" xfId="3" applyNumberFormat="1" applyFont="1" applyBorder="1" applyAlignment="1" applyProtection="1">
      <alignment horizontal="center" vertical="center"/>
      <protection locked="0"/>
    </xf>
    <xf numFmtId="176" fontId="23" fillId="0" borderId="39" xfId="3" applyNumberFormat="1" applyFont="1" applyBorder="1" applyAlignment="1" applyProtection="1">
      <alignment horizontal="center" vertical="center"/>
      <protection locked="0"/>
    </xf>
    <xf numFmtId="0" fontId="23" fillId="9" borderId="17" xfId="3" applyFont="1" applyFill="1" applyBorder="1" applyAlignment="1">
      <alignment horizontal="center" vertical="center"/>
    </xf>
    <xf numFmtId="0" fontId="34" fillId="9" borderId="10" xfId="3" applyFont="1" applyFill="1" applyBorder="1" applyAlignment="1">
      <alignment horizontal="center" vertical="center" shrinkToFit="1"/>
    </xf>
    <xf numFmtId="0" fontId="34" fillId="9" borderId="11" xfId="3" applyFont="1" applyFill="1" applyBorder="1" applyAlignment="1">
      <alignment horizontal="center" vertical="center" shrinkToFit="1"/>
    </xf>
    <xf numFmtId="0" fontId="34" fillId="9" borderId="12" xfId="3" applyFont="1" applyFill="1" applyBorder="1" applyAlignment="1">
      <alignment horizontal="center" vertical="center" shrinkToFit="1"/>
    </xf>
    <xf numFmtId="0" fontId="34" fillId="9" borderId="15" xfId="3" applyFont="1" applyFill="1" applyBorder="1" applyAlignment="1">
      <alignment horizontal="center" vertical="center" shrinkToFit="1"/>
    </xf>
    <xf numFmtId="0" fontId="34" fillId="9" borderId="16" xfId="3" applyFont="1" applyFill="1" applyBorder="1" applyAlignment="1">
      <alignment horizontal="center" vertical="center" shrinkToFit="1"/>
    </xf>
    <xf numFmtId="0" fontId="34" fillId="9" borderId="17" xfId="3" applyFont="1" applyFill="1" applyBorder="1" applyAlignment="1">
      <alignment horizontal="center" vertical="center" shrinkToFit="1"/>
    </xf>
    <xf numFmtId="0" fontId="34" fillId="9" borderId="34" xfId="3" applyFont="1" applyFill="1" applyBorder="1" applyAlignment="1">
      <alignment horizontal="center" vertical="center" shrinkToFit="1"/>
    </xf>
    <xf numFmtId="0" fontId="34" fillId="9" borderId="36" xfId="3" applyFont="1" applyFill="1" applyBorder="1" applyAlignment="1">
      <alignment horizontal="center" vertical="center" shrinkToFit="1"/>
    </xf>
    <xf numFmtId="0" fontId="34" fillId="9" borderId="32" xfId="3" applyFont="1" applyFill="1" applyBorder="1" applyAlignment="1">
      <alignment horizontal="center" vertical="center" shrinkToFit="1"/>
    </xf>
    <xf numFmtId="0" fontId="34" fillId="9" borderId="31" xfId="3" applyFont="1" applyFill="1" applyBorder="1" applyAlignment="1">
      <alignment horizontal="center" vertical="center" shrinkToFit="1"/>
    </xf>
    <xf numFmtId="0" fontId="34" fillId="7" borderId="34" xfId="3" applyFont="1" applyFill="1" applyBorder="1" applyAlignment="1" applyProtection="1">
      <alignment horizontal="center" vertical="center" shrinkToFit="1"/>
      <protection locked="0"/>
    </xf>
    <xf numFmtId="0" fontId="34" fillId="7" borderId="35" xfId="3" applyFont="1" applyFill="1" applyBorder="1" applyAlignment="1" applyProtection="1">
      <alignment horizontal="center" vertical="center" shrinkToFit="1"/>
      <protection locked="0"/>
    </xf>
    <xf numFmtId="0" fontId="34" fillId="7" borderId="36" xfId="3" applyFont="1" applyFill="1" applyBorder="1" applyAlignment="1" applyProtection="1">
      <alignment horizontal="center" vertical="center" shrinkToFit="1"/>
      <protection locked="0"/>
    </xf>
    <xf numFmtId="0" fontId="34" fillId="7" borderId="32" xfId="3" applyFont="1" applyFill="1" applyBorder="1" applyAlignment="1" applyProtection="1">
      <alignment horizontal="center" vertical="center" shrinkToFit="1"/>
      <protection locked="0"/>
    </xf>
    <xf numFmtId="0" fontId="34" fillId="7" borderId="30" xfId="3" applyFont="1" applyFill="1" applyBorder="1" applyAlignment="1" applyProtection="1">
      <alignment horizontal="center" vertical="center" shrinkToFit="1"/>
      <protection locked="0"/>
    </xf>
    <xf numFmtId="0" fontId="34" fillId="7" borderId="31" xfId="3" applyFont="1" applyFill="1" applyBorder="1" applyAlignment="1" applyProtection="1">
      <alignment horizontal="center" vertical="center" shrinkToFit="1"/>
      <protection locked="0"/>
    </xf>
    <xf numFmtId="0" fontId="23" fillId="0" borderId="40" xfId="3" applyFont="1" applyBorder="1" applyAlignment="1" applyProtection="1">
      <alignment vertical="center" wrapText="1"/>
      <protection locked="0"/>
    </xf>
    <xf numFmtId="0" fontId="23" fillId="0" borderId="42" xfId="3" applyFont="1" applyBorder="1" applyAlignment="1" applyProtection="1">
      <alignment vertical="center" wrapText="1"/>
      <protection locked="0"/>
    </xf>
    <xf numFmtId="0" fontId="23" fillId="0" borderId="43" xfId="3" applyFont="1" applyBorder="1" applyAlignment="1" applyProtection="1">
      <alignment horizontal="left" vertical="center" wrapText="1"/>
      <protection locked="0"/>
    </xf>
    <xf numFmtId="0" fontId="23" fillId="0" borderId="44" xfId="3" applyFont="1" applyBorder="1" applyAlignment="1" applyProtection="1">
      <alignment horizontal="left" vertical="center" wrapText="1"/>
      <protection locked="0"/>
    </xf>
    <xf numFmtId="0" fontId="23" fillId="0" borderId="45" xfId="3" applyFont="1" applyBorder="1" applyAlignment="1" applyProtection="1">
      <alignment horizontal="left" vertical="center" wrapText="1"/>
      <protection locked="0"/>
    </xf>
    <xf numFmtId="0" fontId="23" fillId="0" borderId="38" xfId="3" applyFont="1" applyBorder="1" applyAlignment="1" applyProtection="1">
      <alignment horizontal="left" vertical="center" wrapText="1"/>
      <protection locked="0"/>
    </xf>
    <xf numFmtId="0" fontId="23" fillId="0" borderId="16" xfId="3" applyFont="1" applyBorder="1" applyAlignment="1" applyProtection="1">
      <alignment horizontal="left" vertical="center" wrapText="1"/>
      <protection locked="0"/>
    </xf>
    <xf numFmtId="0" fontId="23" fillId="0" borderId="17" xfId="3" applyFont="1" applyBorder="1" applyAlignment="1" applyProtection="1">
      <alignment horizontal="left" vertical="center" wrapText="1"/>
      <protection locked="0"/>
    </xf>
    <xf numFmtId="0" fontId="23" fillId="0" borderId="43" xfId="3" applyFont="1" applyBorder="1" applyAlignment="1" applyProtection="1">
      <alignment vertical="center" wrapText="1"/>
      <protection locked="0"/>
    </xf>
    <xf numFmtId="0" fontId="23" fillId="0" borderId="45" xfId="3" applyFont="1" applyBorder="1" applyAlignment="1" applyProtection="1">
      <alignment vertical="center" wrapText="1"/>
      <protection locked="0"/>
    </xf>
    <xf numFmtId="0" fontId="23" fillId="0" borderId="28" xfId="3" applyFont="1" applyBorder="1" applyAlignment="1" applyProtection="1">
      <alignment horizontal="center" vertical="center"/>
      <protection locked="0"/>
    </xf>
    <xf numFmtId="0" fontId="23" fillId="0" borderId="11" xfId="3" applyFont="1" applyBorder="1" applyAlignment="1" applyProtection="1">
      <alignment horizontal="center" vertical="center"/>
      <protection locked="0"/>
    </xf>
    <xf numFmtId="0" fontId="23" fillId="0" borderId="27" xfId="3" applyFont="1" applyBorder="1" applyAlignment="1" applyProtection="1">
      <alignment horizontal="center" vertical="center"/>
      <protection locked="0"/>
    </xf>
    <xf numFmtId="0" fontId="23" fillId="0" borderId="38" xfId="3" applyFont="1" applyBorder="1" applyAlignment="1" applyProtection="1">
      <alignment horizontal="center" vertical="center"/>
      <protection locked="0"/>
    </xf>
    <xf numFmtId="0" fontId="23" fillId="0" borderId="16" xfId="3" applyFont="1" applyBorder="1" applyAlignment="1" applyProtection="1">
      <alignment horizontal="center" vertical="center"/>
      <protection locked="0"/>
    </xf>
    <xf numFmtId="0" fontId="23" fillId="0" borderId="39" xfId="3" applyFont="1" applyBorder="1" applyAlignment="1" applyProtection="1">
      <alignment horizontal="center" vertical="center"/>
      <protection locked="0"/>
    </xf>
    <xf numFmtId="0" fontId="23" fillId="0" borderId="12" xfId="3" applyFont="1" applyBorder="1" applyAlignment="1" applyProtection="1">
      <alignment horizontal="center" vertical="center"/>
      <protection locked="0"/>
    </xf>
    <xf numFmtId="0" fontId="23" fillId="0" borderId="17" xfId="3" applyFont="1" applyBorder="1" applyAlignment="1" applyProtection="1">
      <alignment horizontal="center" vertical="center"/>
      <protection locked="0"/>
    </xf>
    <xf numFmtId="0" fontId="23" fillId="9" borderId="67" xfId="3" applyFont="1" applyFill="1" applyBorder="1" applyAlignment="1">
      <alignment horizontal="center" vertical="center"/>
    </xf>
    <xf numFmtId="0" fontId="23" fillId="9" borderId="64" xfId="3" applyFont="1" applyFill="1" applyBorder="1" applyAlignment="1">
      <alignment horizontal="center" vertical="center"/>
    </xf>
    <xf numFmtId="0" fontId="23" fillId="9" borderId="66" xfId="3" applyFont="1" applyFill="1" applyBorder="1" applyAlignment="1">
      <alignment horizontal="center" vertical="center"/>
    </xf>
    <xf numFmtId="0" fontId="23" fillId="9" borderId="94" xfId="3" applyFont="1" applyFill="1" applyBorder="1" applyAlignment="1">
      <alignment horizontal="center" vertical="center" wrapText="1"/>
    </xf>
    <xf numFmtId="0" fontId="23" fillId="9" borderId="95" xfId="3" applyFont="1" applyFill="1" applyBorder="1" applyAlignment="1">
      <alignment horizontal="center" vertical="center" wrapText="1"/>
    </xf>
    <xf numFmtId="0" fontId="23" fillId="9" borderId="96" xfId="3" applyFont="1" applyFill="1" applyBorder="1" applyAlignment="1">
      <alignment horizontal="center" vertical="center" wrapText="1"/>
    </xf>
    <xf numFmtId="0" fontId="23" fillId="9" borderId="91" xfId="3" applyFont="1" applyFill="1" applyBorder="1" applyAlignment="1">
      <alignment horizontal="center" vertical="center" wrapText="1"/>
    </xf>
    <xf numFmtId="0" fontId="23" fillId="9" borderId="92" xfId="3" applyFont="1" applyFill="1" applyBorder="1" applyAlignment="1">
      <alignment horizontal="center" vertical="center" wrapText="1"/>
    </xf>
    <xf numFmtId="0" fontId="23" fillId="9" borderId="93" xfId="3" applyFont="1" applyFill="1" applyBorder="1" applyAlignment="1">
      <alignment horizontal="center" vertical="center" wrapText="1"/>
    </xf>
    <xf numFmtId="0" fontId="26" fillId="7" borderId="0" xfId="3" applyFont="1" applyFill="1" applyAlignment="1">
      <alignment vertical="center"/>
    </xf>
    <xf numFmtId="0" fontId="59" fillId="7" borderId="0" xfId="3" applyFont="1" applyFill="1" applyAlignment="1">
      <alignment vertical="center"/>
    </xf>
    <xf numFmtId="0" fontId="23" fillId="9" borderId="19" xfId="3" applyFont="1" applyFill="1" applyBorder="1" applyAlignment="1">
      <alignment horizontal="center" vertical="center"/>
    </xf>
    <xf numFmtId="0" fontId="23" fillId="9" borderId="20" xfId="3" applyFont="1" applyFill="1" applyBorder="1" applyAlignment="1">
      <alignment horizontal="center" vertical="center"/>
    </xf>
    <xf numFmtId="0" fontId="23" fillId="9" borderId="22" xfId="3" applyFont="1" applyFill="1" applyBorder="1" applyAlignment="1">
      <alignment horizontal="center" vertical="center"/>
    </xf>
    <xf numFmtId="0" fontId="23" fillId="9" borderId="4" xfId="3" applyFont="1" applyFill="1" applyBorder="1" applyAlignment="1">
      <alignment horizontal="center" vertical="center"/>
    </xf>
    <xf numFmtId="0" fontId="23" fillId="0" borderId="20" xfId="3" applyFont="1" applyBorder="1" applyAlignment="1" applyProtection="1">
      <alignment vertical="center" wrapText="1"/>
      <protection locked="0"/>
    </xf>
    <xf numFmtId="0" fontId="23" fillId="0" borderId="21" xfId="3" applyFont="1" applyBorder="1" applyAlignment="1" applyProtection="1">
      <alignment vertical="center" wrapText="1"/>
      <protection locked="0"/>
    </xf>
    <xf numFmtId="0" fontId="23" fillId="0" borderId="4" xfId="3" applyFont="1" applyBorder="1" applyAlignment="1" applyProtection="1">
      <alignment vertical="center" wrapText="1"/>
      <protection locked="0"/>
    </xf>
    <xf numFmtId="0" fontId="23" fillId="0" borderId="23" xfId="3" applyFont="1" applyBorder="1" applyAlignment="1" applyProtection="1">
      <alignment vertical="center" wrapText="1"/>
      <protection locked="0"/>
    </xf>
    <xf numFmtId="0" fontId="34" fillId="9" borderId="8" xfId="3" applyFont="1" applyFill="1" applyBorder="1" applyAlignment="1">
      <alignment horizontal="center" vertical="center" shrinkToFit="1"/>
    </xf>
    <xf numFmtId="0" fontId="34" fillId="9" borderId="9" xfId="3" applyFont="1" applyFill="1" applyBorder="1" applyAlignment="1">
      <alignment horizontal="center" vertical="center" shrinkToFit="1"/>
    </xf>
    <xf numFmtId="0" fontId="34" fillId="9" borderId="13" xfId="3" applyFont="1" applyFill="1" applyBorder="1" applyAlignment="1">
      <alignment horizontal="center" vertical="center" shrinkToFit="1"/>
    </xf>
    <xf numFmtId="0" fontId="34" fillId="9" borderId="14" xfId="3" applyFont="1" applyFill="1" applyBorder="1" applyAlignment="1">
      <alignment horizontal="center" vertical="center" shrinkToFit="1"/>
    </xf>
    <xf numFmtId="0" fontId="34" fillId="9" borderId="5" xfId="3" applyFont="1" applyFill="1" applyBorder="1" applyAlignment="1">
      <alignment horizontal="center" vertical="center" shrinkToFit="1"/>
    </xf>
    <xf numFmtId="0" fontId="34" fillId="9" borderId="18" xfId="3" applyFont="1" applyFill="1" applyBorder="1" applyAlignment="1">
      <alignment horizontal="center" vertical="center" shrinkToFit="1"/>
    </xf>
    <xf numFmtId="0" fontId="34" fillId="7" borderId="5" xfId="3" applyFont="1" applyFill="1" applyBorder="1" applyAlignment="1" applyProtection="1">
      <alignment horizontal="center" vertical="center" shrinkToFit="1"/>
      <protection locked="0"/>
    </xf>
    <xf numFmtId="0" fontId="34" fillId="7" borderId="18" xfId="3" applyFont="1" applyFill="1" applyBorder="1" applyAlignment="1" applyProtection="1">
      <alignment horizontal="center" vertical="center" shrinkToFit="1"/>
      <protection locked="0"/>
    </xf>
    <xf numFmtId="0" fontId="0" fillId="0" borderId="35" xfId="0" applyBorder="1" applyAlignment="1">
      <alignment vertical="center"/>
    </xf>
    <xf numFmtId="0" fontId="0" fillId="0" borderId="37" xfId="0" applyBorder="1" applyAlignment="1">
      <alignment vertical="center"/>
    </xf>
    <xf numFmtId="0" fontId="0" fillId="0" borderId="30" xfId="0" applyBorder="1" applyAlignment="1">
      <alignment vertical="center"/>
    </xf>
    <xf numFmtId="0" fontId="0" fillId="0" borderId="33" xfId="0" applyBorder="1" applyAlignment="1">
      <alignment vertical="center"/>
    </xf>
    <xf numFmtId="0" fontId="23" fillId="0" borderId="4" xfId="3" applyNumberFormat="1" applyFont="1" applyBorder="1" applyAlignment="1" applyProtection="1">
      <alignment horizontal="center" vertical="center"/>
      <protection locked="0"/>
    </xf>
    <xf numFmtId="0" fontId="27" fillId="9" borderId="22" xfId="3" applyFont="1" applyFill="1" applyBorder="1" applyAlignment="1">
      <alignment horizontal="center" vertical="center"/>
    </xf>
    <xf numFmtId="0" fontId="27" fillId="9" borderId="4" xfId="3" applyFont="1" applyFill="1" applyBorder="1" applyAlignment="1">
      <alignment horizontal="center" vertical="center"/>
    </xf>
    <xf numFmtId="0" fontId="23" fillId="0" borderId="4" xfId="3" applyFont="1" applyBorder="1" applyAlignment="1" applyProtection="1">
      <alignment horizontal="center" vertical="center"/>
      <protection locked="0"/>
    </xf>
    <xf numFmtId="0" fontId="23" fillId="9" borderId="4" xfId="3" applyFont="1" applyFill="1" applyBorder="1" applyAlignment="1" applyProtection="1">
      <alignment horizontal="center" vertical="center" wrapText="1"/>
      <protection locked="0"/>
    </xf>
    <xf numFmtId="177" fontId="23" fillId="0" borderId="34" xfId="3" applyNumberFormat="1" applyFont="1" applyFill="1" applyBorder="1" applyAlignment="1">
      <alignment horizontal="left" vertical="center"/>
    </xf>
    <xf numFmtId="177" fontId="23" fillId="0" borderId="35" xfId="3" applyNumberFormat="1" applyFont="1" applyFill="1" applyBorder="1" applyAlignment="1">
      <alignment horizontal="left" vertical="center"/>
    </xf>
    <xf numFmtId="177" fontId="23" fillId="0" borderId="32" xfId="3" applyNumberFormat="1" applyFont="1" applyFill="1" applyBorder="1" applyAlignment="1">
      <alignment horizontal="left" vertical="center"/>
    </xf>
    <xf numFmtId="177" fontId="23" fillId="0" borderId="30" xfId="3" applyNumberFormat="1" applyFont="1" applyFill="1" applyBorder="1" applyAlignment="1">
      <alignment horizontal="left" vertical="center"/>
    </xf>
    <xf numFmtId="0" fontId="23" fillId="0" borderId="48" xfId="3" applyFont="1" applyBorder="1" applyAlignment="1" applyProtection="1">
      <alignment vertical="center" wrapText="1"/>
      <protection locked="0"/>
    </xf>
    <xf numFmtId="0" fontId="23" fillId="0" borderId="22" xfId="3" applyNumberFormat="1" applyFont="1" applyBorder="1" applyAlignment="1" applyProtection="1">
      <alignment vertical="top" wrapText="1"/>
      <protection locked="0"/>
    </xf>
    <xf numFmtId="0" fontId="23" fillId="0" borderId="4" xfId="3" applyNumberFormat="1" applyFont="1" applyBorder="1" applyAlignment="1" applyProtection="1">
      <alignment vertical="top" wrapText="1"/>
      <protection locked="0"/>
    </xf>
    <xf numFmtId="0" fontId="23" fillId="0" borderId="23" xfId="3" applyNumberFormat="1" applyFont="1" applyBorder="1" applyAlignment="1" applyProtection="1">
      <alignment vertical="top" wrapText="1"/>
      <protection locked="0"/>
    </xf>
    <xf numFmtId="0" fontId="23" fillId="0" borderId="62" xfId="3" applyNumberFormat="1" applyFont="1" applyBorder="1" applyAlignment="1" applyProtection="1">
      <alignment vertical="top" wrapText="1"/>
      <protection locked="0"/>
    </xf>
    <xf numFmtId="0" fontId="23" fillId="0" borderId="5" xfId="3" applyNumberFormat="1" applyFont="1" applyBorder="1" applyAlignment="1" applyProtection="1">
      <alignment vertical="top" wrapText="1"/>
      <protection locked="0"/>
    </xf>
    <xf numFmtId="0" fontId="23" fillId="0" borderId="73" xfId="3" applyNumberFormat="1" applyFont="1" applyBorder="1" applyAlignment="1" applyProtection="1">
      <alignment vertical="top" wrapText="1"/>
      <protection locked="0"/>
    </xf>
    <xf numFmtId="0" fontId="23" fillId="9" borderId="24" xfId="3" applyFont="1" applyFill="1" applyBorder="1" applyAlignment="1">
      <alignment horizontal="center" vertical="center"/>
    </xf>
    <xf numFmtId="0" fontId="23" fillId="9" borderId="25" xfId="3" applyFont="1" applyFill="1" applyBorder="1" applyAlignment="1">
      <alignment horizontal="center" vertical="center"/>
    </xf>
    <xf numFmtId="0" fontId="23" fillId="0" borderId="25" xfId="3" applyFont="1" applyBorder="1" applyAlignment="1" applyProtection="1">
      <alignment vertical="center" wrapText="1"/>
      <protection locked="0"/>
    </xf>
    <xf numFmtId="0" fontId="23" fillId="0" borderId="26" xfId="3" applyFont="1" applyBorder="1" applyAlignment="1" applyProtection="1">
      <alignment vertical="center" wrapText="1"/>
      <protection locked="0"/>
    </xf>
    <xf numFmtId="0" fontId="23" fillId="7" borderId="10" xfId="3" applyFont="1" applyFill="1" applyBorder="1" applyAlignment="1" applyProtection="1">
      <alignment horizontal="center" vertical="center"/>
      <protection locked="0"/>
    </xf>
    <xf numFmtId="0" fontId="23" fillId="7" borderId="12" xfId="3" applyFont="1" applyFill="1" applyBorder="1" applyAlignment="1" applyProtection="1">
      <alignment horizontal="center" vertical="center"/>
      <protection locked="0"/>
    </xf>
    <xf numFmtId="0" fontId="23" fillId="7" borderId="15" xfId="3" applyFont="1" applyFill="1" applyBorder="1" applyAlignment="1" applyProtection="1">
      <alignment horizontal="center" vertical="center"/>
      <protection locked="0"/>
    </xf>
    <xf numFmtId="0" fontId="23" fillId="7" borderId="17" xfId="3" applyFont="1" applyFill="1" applyBorder="1" applyAlignment="1" applyProtection="1">
      <alignment horizontal="center" vertical="center"/>
      <protection locked="0"/>
    </xf>
    <xf numFmtId="0" fontId="0" fillId="0" borderId="0" xfId="0" applyAlignment="1">
      <alignment vertical="center"/>
    </xf>
    <xf numFmtId="0" fontId="0" fillId="0" borderId="83" xfId="0" applyBorder="1" applyAlignment="1">
      <alignment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27" fillId="9" borderId="22" xfId="3" applyFont="1" applyFill="1" applyBorder="1" applyAlignment="1">
      <alignment horizontal="center" vertical="center" shrinkToFit="1"/>
    </xf>
    <xf numFmtId="0" fontId="27" fillId="9" borderId="4" xfId="3" applyFont="1" applyFill="1" applyBorder="1" applyAlignment="1">
      <alignment horizontal="center" vertical="center" shrinkToFit="1"/>
    </xf>
    <xf numFmtId="0" fontId="23" fillId="9" borderId="62" xfId="3" applyFont="1" applyFill="1" applyBorder="1" applyAlignment="1">
      <alignment horizontal="center" vertical="center"/>
    </xf>
    <xf numFmtId="0" fontId="23" fillId="9" borderId="5" xfId="3" applyFont="1" applyFill="1" applyBorder="1" applyAlignment="1">
      <alignment horizontal="center" vertical="center"/>
    </xf>
    <xf numFmtId="177" fontId="23" fillId="0" borderId="34" xfId="3" applyNumberFormat="1" applyFont="1" applyBorder="1" applyAlignment="1" applyProtection="1">
      <alignment horizontal="left" vertical="center"/>
      <protection locked="0"/>
    </xf>
    <xf numFmtId="177" fontId="23" fillId="0" borderId="35" xfId="3" applyNumberFormat="1" applyFont="1" applyBorder="1" applyAlignment="1" applyProtection="1">
      <alignment horizontal="left" vertical="center"/>
      <protection locked="0"/>
    </xf>
    <xf numFmtId="177" fontId="23" fillId="0" borderId="32" xfId="3" applyNumberFormat="1" applyFont="1" applyBorder="1" applyAlignment="1" applyProtection="1">
      <alignment horizontal="left" vertical="center"/>
      <protection locked="0"/>
    </xf>
    <xf numFmtId="177" fontId="23" fillId="0" borderId="30" xfId="3" applyNumberFormat="1" applyFont="1" applyBorder="1" applyAlignment="1" applyProtection="1">
      <alignment horizontal="left" vertical="center"/>
      <protection locked="0"/>
    </xf>
    <xf numFmtId="0" fontId="0" fillId="0" borderId="35" xfId="0" applyBorder="1" applyAlignment="1">
      <alignment horizontal="left" vertical="center"/>
    </xf>
    <xf numFmtId="0" fontId="0" fillId="0" borderId="37" xfId="0" applyBorder="1" applyAlignment="1">
      <alignment horizontal="left" vertical="center"/>
    </xf>
    <xf numFmtId="0" fontId="0" fillId="0" borderId="30" xfId="0" applyBorder="1" applyAlignment="1">
      <alignment horizontal="left" vertical="center"/>
    </xf>
    <xf numFmtId="0" fontId="0" fillId="0" borderId="33" xfId="0" applyBorder="1" applyAlignment="1">
      <alignment horizontal="left" vertical="center"/>
    </xf>
    <xf numFmtId="49" fontId="43" fillId="0" borderId="0" xfId="3" applyNumberFormat="1" applyFont="1" applyAlignment="1">
      <alignment horizontal="left" vertical="center" wrapText="1"/>
    </xf>
    <xf numFmtId="0" fontId="32" fillId="12" borderId="78" xfId="5" applyFont="1" applyFill="1" applyBorder="1" applyAlignment="1" applyProtection="1">
      <alignment horizontal="center" vertical="center" textRotation="255" wrapText="1"/>
      <protection locked="0"/>
    </xf>
    <xf numFmtId="0" fontId="32" fillId="12" borderId="61" xfId="5" applyFont="1" applyFill="1" applyBorder="1" applyAlignment="1" applyProtection="1">
      <alignment horizontal="center" vertical="center" textRotation="255" wrapText="1"/>
      <protection locked="0"/>
    </xf>
    <xf numFmtId="0" fontId="32" fillId="12" borderId="49" xfId="5" applyFont="1" applyFill="1" applyBorder="1" applyAlignment="1" applyProtection="1">
      <alignment horizontal="center" vertical="center" textRotation="255" wrapText="1"/>
      <protection locked="0"/>
    </xf>
    <xf numFmtId="0" fontId="32" fillId="13" borderId="79" xfId="5" applyFont="1" applyFill="1" applyBorder="1" applyAlignment="1">
      <alignment horizontal="center" vertical="center" wrapText="1"/>
    </xf>
    <xf numFmtId="0" fontId="32" fillId="13" borderId="2" xfId="5" applyFont="1" applyFill="1" applyBorder="1" applyAlignment="1">
      <alignment horizontal="center" vertical="center" wrapText="1"/>
    </xf>
    <xf numFmtId="0" fontId="32" fillId="13" borderId="3" xfId="5" applyFont="1" applyFill="1" applyBorder="1" applyAlignment="1">
      <alignment horizontal="center" vertical="center" wrapText="1"/>
    </xf>
    <xf numFmtId="0" fontId="32" fillId="14" borderId="1" xfId="5" applyFont="1" applyFill="1" applyBorder="1" applyAlignment="1">
      <alignment horizontal="center" vertical="center" wrapText="1"/>
    </xf>
    <xf numFmtId="0" fontId="32" fillId="14" borderId="2" xfId="5" applyFont="1" applyFill="1" applyBorder="1" applyAlignment="1">
      <alignment horizontal="center" vertical="center" wrapText="1"/>
    </xf>
    <xf numFmtId="0" fontId="32" fillId="14" borderId="3" xfId="5" applyFont="1" applyFill="1" applyBorder="1" applyAlignment="1">
      <alignment horizontal="center" vertical="center" wrapText="1"/>
    </xf>
    <xf numFmtId="0" fontId="32" fillId="16" borderId="62" xfId="5" applyFont="1" applyFill="1" applyBorder="1" applyAlignment="1" applyProtection="1">
      <alignment horizontal="center" vertical="center" textRotation="255"/>
      <protection locked="0"/>
    </xf>
    <xf numFmtId="0" fontId="32" fillId="16" borderId="61" xfId="5" applyFont="1" applyFill="1" applyBorder="1" applyAlignment="1" applyProtection="1">
      <alignment horizontal="center" vertical="center" textRotation="255"/>
      <protection locked="0"/>
    </xf>
    <xf numFmtId="0" fontId="32" fillId="16" borderId="49" xfId="5" applyFont="1" applyFill="1" applyBorder="1" applyAlignment="1" applyProtection="1">
      <alignment horizontal="center" vertical="center" textRotation="255"/>
      <protection locked="0"/>
    </xf>
    <xf numFmtId="0" fontId="32" fillId="9" borderId="1" xfId="5" applyFont="1" applyFill="1" applyBorder="1" applyAlignment="1">
      <alignment horizontal="center" vertical="center"/>
    </xf>
    <xf numFmtId="0" fontId="32" fillId="9" borderId="2" xfId="5" applyFont="1" applyFill="1" applyBorder="1" applyAlignment="1">
      <alignment horizontal="center" vertical="center"/>
    </xf>
    <xf numFmtId="0" fontId="32" fillId="9" borderId="3" xfId="5" applyFont="1" applyFill="1" applyBorder="1" applyAlignment="1">
      <alignment horizontal="center" vertical="center"/>
    </xf>
    <xf numFmtId="0" fontId="32" fillId="8" borderId="1" xfId="5" applyFont="1" applyFill="1" applyBorder="1" applyAlignment="1">
      <alignment horizontal="center" vertical="center"/>
    </xf>
    <xf numFmtId="0" fontId="32" fillId="8" borderId="2" xfId="5" applyFont="1" applyFill="1" applyBorder="1" applyAlignment="1">
      <alignment horizontal="center" vertical="center"/>
    </xf>
    <xf numFmtId="0" fontId="32" fillId="8" borderId="3" xfId="5" applyFont="1" applyFill="1" applyBorder="1" applyAlignment="1">
      <alignment horizontal="center" vertical="center"/>
    </xf>
    <xf numFmtId="0" fontId="32" fillId="17" borderId="1" xfId="5" applyFont="1" applyFill="1" applyBorder="1" applyAlignment="1">
      <alignment horizontal="center" vertical="center"/>
    </xf>
    <xf numFmtId="0" fontId="32" fillId="17" borderId="2" xfId="5" applyFont="1" applyFill="1" applyBorder="1" applyAlignment="1">
      <alignment horizontal="center" vertical="center"/>
    </xf>
    <xf numFmtId="0" fontId="32" fillId="17" borderId="3" xfId="5" applyFont="1" applyFill="1" applyBorder="1" applyAlignment="1">
      <alignment horizontal="center" vertical="center"/>
    </xf>
    <xf numFmtId="0" fontId="32" fillId="18" borderId="1" xfId="5" applyFont="1" applyFill="1" applyBorder="1" applyAlignment="1">
      <alignment horizontal="center" vertical="center" wrapText="1"/>
    </xf>
    <xf numFmtId="0" fontId="32" fillId="18" borderId="2" xfId="5" applyFont="1" applyFill="1" applyBorder="1" applyAlignment="1">
      <alignment horizontal="center" vertical="center" wrapText="1"/>
    </xf>
    <xf numFmtId="0" fontId="32" fillId="18" borderId="3" xfId="5" applyFont="1" applyFill="1" applyBorder="1" applyAlignment="1">
      <alignment horizontal="center" vertical="center" wrapText="1"/>
    </xf>
    <xf numFmtId="0" fontId="32" fillId="10" borderId="1" xfId="5" applyFont="1" applyFill="1" applyBorder="1" applyAlignment="1">
      <alignment horizontal="center" vertical="center"/>
    </xf>
    <xf numFmtId="0" fontId="32" fillId="10" borderId="2" xfId="5" applyFont="1" applyFill="1" applyBorder="1" applyAlignment="1">
      <alignment horizontal="center" vertical="center"/>
    </xf>
    <xf numFmtId="0" fontId="32" fillId="10" borderId="3" xfId="5" applyFont="1" applyFill="1" applyBorder="1" applyAlignment="1">
      <alignment horizontal="center" vertical="center"/>
    </xf>
    <xf numFmtId="0" fontId="32" fillId="20" borderId="1" xfId="5" applyFont="1" applyFill="1" applyBorder="1" applyAlignment="1">
      <alignment horizontal="center" vertical="center"/>
    </xf>
    <xf numFmtId="0" fontId="32" fillId="20" borderId="2" xfId="5" applyFont="1" applyFill="1" applyBorder="1" applyAlignment="1">
      <alignment horizontal="center" vertical="center"/>
    </xf>
    <xf numFmtId="0" fontId="32" fillId="20" borderId="3" xfId="5" applyFont="1" applyFill="1" applyBorder="1" applyAlignment="1">
      <alignment horizontal="center" vertical="center"/>
    </xf>
    <xf numFmtId="0" fontId="32" fillId="21" borderId="1" xfId="5" applyFont="1" applyFill="1" applyBorder="1" applyAlignment="1">
      <alignment horizontal="center" vertical="center" wrapText="1"/>
    </xf>
    <xf numFmtId="0" fontId="32" fillId="21" borderId="2" xfId="5" applyFont="1" applyFill="1" applyBorder="1" applyAlignment="1">
      <alignment horizontal="center" vertical="center" wrapText="1"/>
    </xf>
    <xf numFmtId="0" fontId="32" fillId="21" borderId="3" xfId="5" applyFont="1" applyFill="1" applyBorder="1" applyAlignment="1">
      <alignment horizontal="center" vertical="center" wrapText="1"/>
    </xf>
    <xf numFmtId="0" fontId="32" fillId="22" borderId="50" xfId="5" applyFont="1" applyFill="1" applyBorder="1" applyAlignment="1" applyProtection="1">
      <alignment horizontal="center" vertical="center" textRotation="255" shrinkToFit="1"/>
      <protection locked="0"/>
    </xf>
    <xf numFmtId="0" fontId="32" fillId="22" borderId="52" xfId="5" applyFont="1" applyFill="1" applyBorder="1" applyAlignment="1" applyProtection="1">
      <alignment horizontal="center" vertical="center" textRotation="255" shrinkToFit="1"/>
      <protection locked="0"/>
    </xf>
    <xf numFmtId="0" fontId="32" fillId="22" borderId="58" xfId="5" applyFont="1" applyFill="1" applyBorder="1" applyAlignment="1" applyProtection="1">
      <alignment horizontal="center" vertical="center" textRotation="255" shrinkToFit="1"/>
      <protection locked="0"/>
    </xf>
    <xf numFmtId="0" fontId="32" fillId="22" borderId="1" xfId="5" applyFont="1" applyFill="1" applyBorder="1" applyAlignment="1">
      <alignment horizontal="center" vertical="center" shrinkToFit="1"/>
    </xf>
    <xf numFmtId="0" fontId="32" fillId="22" borderId="2" xfId="5" applyFont="1" applyFill="1" applyBorder="1" applyAlignment="1">
      <alignment horizontal="center" vertical="center" shrinkToFit="1"/>
    </xf>
    <xf numFmtId="0" fontId="32" fillId="22" borderId="59" xfId="5" applyFont="1" applyFill="1" applyBorder="1" applyAlignment="1">
      <alignment horizontal="center" vertical="center" shrinkToFit="1"/>
    </xf>
    <xf numFmtId="0" fontId="32" fillId="19" borderId="62" xfId="5" applyFont="1" applyFill="1" applyBorder="1" applyAlignment="1" applyProtection="1">
      <alignment horizontal="center" vertical="center" textRotation="255"/>
      <protection locked="0"/>
    </xf>
    <xf numFmtId="0" fontId="32" fillId="19" borderId="61" xfId="5" applyFont="1" applyFill="1" applyBorder="1" applyAlignment="1" applyProtection="1">
      <alignment horizontal="center" vertical="center" textRotation="255"/>
      <protection locked="0"/>
    </xf>
    <xf numFmtId="0" fontId="32" fillId="19" borderId="49" xfId="5" applyFont="1" applyFill="1" applyBorder="1" applyAlignment="1" applyProtection="1">
      <alignment horizontal="center" vertical="center" textRotation="255"/>
      <protection locked="0"/>
    </xf>
  </cellXfs>
  <cellStyles count="6">
    <cellStyle name="ハイパーリンク" xfId="2" builtinId="8"/>
    <cellStyle name="標準" xfId="0" builtinId="0"/>
    <cellStyle name="標準 2" xfId="3" xr:uid="{00000000-0005-0000-0000-000002000000}"/>
    <cellStyle name="標準 2 2" xfId="5" xr:uid="{00000000-0005-0000-0000-000003000000}"/>
    <cellStyle name="標準 3" xfId="1" xr:uid="{00000000-0005-0000-0000-000004000000}"/>
    <cellStyle name="標準 4" xfId="4" xr:uid="{00000000-0005-0000-0000-000005000000}"/>
  </cellStyles>
  <dxfs count="140">
    <dxf>
      <fill>
        <patternFill>
          <bgColor rgb="FFFFFF00"/>
        </patternFill>
      </fill>
    </dxf>
    <dxf>
      <fill>
        <patternFill>
          <bgColor rgb="FFFFFF00"/>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ont>
        <color theme="0" tint="-0.499984740745262"/>
      </font>
      <fill>
        <patternFill>
          <bgColor theme="0" tint="-0.499984740745262"/>
        </patternFill>
      </fill>
    </dxf>
    <dxf>
      <fill>
        <patternFill>
          <bgColor rgb="FFFFFF00"/>
        </patternFill>
      </fill>
    </dxf>
    <dxf>
      <fill>
        <patternFill>
          <bgColor theme="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ont>
        <color theme="0" tint="-0.499984740745262"/>
      </font>
      <fill>
        <patternFill>
          <bgColor theme="0" tint="-0.499984740745262"/>
        </patternFill>
      </fill>
    </dxf>
    <dxf>
      <fill>
        <patternFill>
          <bgColor rgb="FFFFFF00"/>
        </patternFill>
      </fill>
    </dxf>
    <dxf>
      <fill>
        <patternFill>
          <bgColor theme="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ont>
        <color theme="0" tint="-0.499984740745262"/>
      </font>
      <fill>
        <patternFill>
          <bgColor theme="0" tint="-0.499984740745262"/>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ont>
        <color theme="0" tint="-0.499984740745262"/>
      </font>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ill>
        <patternFill>
          <bgColor theme="0"/>
        </patternFill>
      </fill>
    </dxf>
    <dxf>
      <fill>
        <patternFill>
          <bgColor theme="5" tint="0.79998168889431442"/>
        </patternFill>
      </fill>
    </dxf>
    <dxf>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EB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47626</xdr:colOff>
      <xdr:row>6</xdr:row>
      <xdr:rowOff>92461</xdr:rowOff>
    </xdr:from>
    <xdr:to>
      <xdr:col>22</xdr:col>
      <xdr:colOff>280066</xdr:colOff>
      <xdr:row>14</xdr:row>
      <xdr:rowOff>82827</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046430" y="1169200"/>
          <a:ext cx="1309179" cy="1329388"/>
        </a:xfrm>
        <a:prstGeom prst="rect">
          <a:avLst/>
        </a:prstGeom>
        <a:no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332272</xdr:colOff>
      <xdr:row>3</xdr:row>
      <xdr:rowOff>28576</xdr:rowOff>
    </xdr:from>
    <xdr:to>
      <xdr:col>22</xdr:col>
      <xdr:colOff>303698</xdr:colOff>
      <xdr:row>6</xdr:row>
      <xdr:rowOff>66676</xdr:rowOff>
    </xdr:to>
    <xdr:sp macro="" textlink="">
      <xdr:nvSpPr>
        <xdr:cNvPr id="3" name="角丸四角形 3">
          <a:extLst>
            <a:ext uri="{FF2B5EF4-FFF2-40B4-BE49-F238E27FC236}">
              <a16:creationId xmlns:a16="http://schemas.microsoft.com/office/drawing/2014/main" id="{00000000-0008-0000-0200-000003000000}"/>
            </a:ext>
          </a:extLst>
        </xdr:cNvPr>
        <xdr:cNvSpPr/>
      </xdr:nvSpPr>
      <xdr:spPr bwMode="auto">
        <a:xfrm>
          <a:off x="6972163" y="746402"/>
          <a:ext cx="1407078" cy="39701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twoCellAnchor editAs="oneCell">
    <xdr:from>
      <xdr:col>19</xdr:col>
      <xdr:colOff>145950</xdr:colOff>
      <xdr:row>6</xdr:row>
      <xdr:rowOff>97545</xdr:rowOff>
    </xdr:from>
    <xdr:to>
      <xdr:col>22</xdr:col>
      <xdr:colOff>209211</xdr:colOff>
      <xdr:row>14</xdr:row>
      <xdr:rowOff>127414</xdr:rowOff>
    </xdr:to>
    <xdr:pic>
      <xdr:nvPicPr>
        <xdr:cNvPr id="17" name="図 16" descr="証明写真のイラスト（女性） | かわいいフリー素材集 いらすとや">
          <a:extLst>
            <a:ext uri="{FF2B5EF4-FFF2-40B4-BE49-F238E27FC236}">
              <a16:creationId xmlns:a16="http://schemas.microsoft.com/office/drawing/2014/main" id="{AFC57D13-C0D8-4B0E-80C2-7878B9ED47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4754" y="1174284"/>
          <a:ext cx="1140000" cy="13657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6</xdr:row>
      <xdr:rowOff>0</xdr:rowOff>
    </xdr:from>
    <xdr:to>
      <xdr:col>22</xdr:col>
      <xdr:colOff>311703</xdr:colOff>
      <xdr:row>8</xdr:row>
      <xdr:rowOff>79513</xdr:rowOff>
    </xdr:to>
    <xdr:sp macro="" textlink="">
      <xdr:nvSpPr>
        <xdr:cNvPr id="5" name="角丸四角形 3">
          <a:extLst>
            <a:ext uri="{FF2B5EF4-FFF2-40B4-BE49-F238E27FC236}">
              <a16:creationId xmlns:a16="http://schemas.microsoft.com/office/drawing/2014/main" id="{5B96FC96-3630-4E5D-9A43-AA37ED56DA4F}"/>
            </a:ext>
          </a:extLst>
        </xdr:cNvPr>
        <xdr:cNvSpPr/>
      </xdr:nvSpPr>
      <xdr:spPr bwMode="auto">
        <a:xfrm>
          <a:off x="7112000" y="1190625"/>
          <a:ext cx="1407078" cy="39701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6</xdr:row>
      <xdr:rowOff>0</xdr:rowOff>
    </xdr:from>
    <xdr:to>
      <xdr:col>22</xdr:col>
      <xdr:colOff>311703</xdr:colOff>
      <xdr:row>8</xdr:row>
      <xdr:rowOff>79513</xdr:rowOff>
    </xdr:to>
    <xdr:sp macro="" textlink="">
      <xdr:nvSpPr>
        <xdr:cNvPr id="2" name="角丸四角形 3">
          <a:extLst>
            <a:ext uri="{FF2B5EF4-FFF2-40B4-BE49-F238E27FC236}">
              <a16:creationId xmlns:a16="http://schemas.microsoft.com/office/drawing/2014/main" id="{AB86280D-7819-424E-8EFA-2D59AE06614E}"/>
            </a:ext>
          </a:extLst>
        </xdr:cNvPr>
        <xdr:cNvSpPr/>
      </xdr:nvSpPr>
      <xdr:spPr bwMode="auto">
        <a:xfrm>
          <a:off x="6877050" y="1212850"/>
          <a:ext cx="1400728" cy="39701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6</xdr:row>
      <xdr:rowOff>0</xdr:rowOff>
    </xdr:from>
    <xdr:to>
      <xdr:col>22</xdr:col>
      <xdr:colOff>311703</xdr:colOff>
      <xdr:row>8</xdr:row>
      <xdr:rowOff>79513</xdr:rowOff>
    </xdr:to>
    <xdr:sp macro="" textlink="">
      <xdr:nvSpPr>
        <xdr:cNvPr id="2" name="角丸四角形 3">
          <a:extLst>
            <a:ext uri="{FF2B5EF4-FFF2-40B4-BE49-F238E27FC236}">
              <a16:creationId xmlns:a16="http://schemas.microsoft.com/office/drawing/2014/main" id="{457CE8C9-6DB0-4DEA-9015-AB0BCAA41D76}"/>
            </a:ext>
          </a:extLst>
        </xdr:cNvPr>
        <xdr:cNvSpPr/>
      </xdr:nvSpPr>
      <xdr:spPr bwMode="auto">
        <a:xfrm>
          <a:off x="6877050" y="1212850"/>
          <a:ext cx="1400728" cy="39701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6</xdr:row>
      <xdr:rowOff>0</xdr:rowOff>
    </xdr:from>
    <xdr:to>
      <xdr:col>22</xdr:col>
      <xdr:colOff>311703</xdr:colOff>
      <xdr:row>8</xdr:row>
      <xdr:rowOff>79513</xdr:rowOff>
    </xdr:to>
    <xdr:sp macro="" textlink="">
      <xdr:nvSpPr>
        <xdr:cNvPr id="2" name="角丸四角形 3">
          <a:extLst>
            <a:ext uri="{FF2B5EF4-FFF2-40B4-BE49-F238E27FC236}">
              <a16:creationId xmlns:a16="http://schemas.microsoft.com/office/drawing/2014/main" id="{5DDF0EC8-314B-4BC5-AE33-3FFE84DA5EF3}"/>
            </a:ext>
          </a:extLst>
        </xdr:cNvPr>
        <xdr:cNvSpPr/>
      </xdr:nvSpPr>
      <xdr:spPr bwMode="auto">
        <a:xfrm>
          <a:off x="6877050" y="1212850"/>
          <a:ext cx="1400728" cy="39701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6</xdr:row>
      <xdr:rowOff>0</xdr:rowOff>
    </xdr:from>
    <xdr:to>
      <xdr:col>22</xdr:col>
      <xdr:colOff>311703</xdr:colOff>
      <xdr:row>8</xdr:row>
      <xdr:rowOff>79513</xdr:rowOff>
    </xdr:to>
    <xdr:sp macro="" textlink="">
      <xdr:nvSpPr>
        <xdr:cNvPr id="2" name="角丸四角形 3">
          <a:extLst>
            <a:ext uri="{FF2B5EF4-FFF2-40B4-BE49-F238E27FC236}">
              <a16:creationId xmlns:a16="http://schemas.microsoft.com/office/drawing/2014/main" id="{4B5B6463-BE6A-4B86-8E43-334FDCE58B2D}"/>
            </a:ext>
          </a:extLst>
        </xdr:cNvPr>
        <xdr:cNvSpPr/>
      </xdr:nvSpPr>
      <xdr:spPr bwMode="auto">
        <a:xfrm>
          <a:off x="6877050" y="1212850"/>
          <a:ext cx="1400728" cy="39701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6</xdr:row>
      <xdr:rowOff>0</xdr:rowOff>
    </xdr:from>
    <xdr:to>
      <xdr:col>22</xdr:col>
      <xdr:colOff>311703</xdr:colOff>
      <xdr:row>8</xdr:row>
      <xdr:rowOff>79513</xdr:rowOff>
    </xdr:to>
    <xdr:sp macro="" textlink="">
      <xdr:nvSpPr>
        <xdr:cNvPr id="2" name="角丸四角形 3">
          <a:extLst>
            <a:ext uri="{FF2B5EF4-FFF2-40B4-BE49-F238E27FC236}">
              <a16:creationId xmlns:a16="http://schemas.microsoft.com/office/drawing/2014/main" id="{036EB9E5-7E3F-4B6F-AB13-95E1C2A62492}"/>
            </a:ext>
          </a:extLst>
        </xdr:cNvPr>
        <xdr:cNvSpPr/>
      </xdr:nvSpPr>
      <xdr:spPr bwMode="auto">
        <a:xfrm>
          <a:off x="6877050" y="1212850"/>
          <a:ext cx="1400728" cy="39701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6</xdr:row>
      <xdr:rowOff>0</xdr:rowOff>
    </xdr:from>
    <xdr:to>
      <xdr:col>22</xdr:col>
      <xdr:colOff>311703</xdr:colOff>
      <xdr:row>8</xdr:row>
      <xdr:rowOff>79513</xdr:rowOff>
    </xdr:to>
    <xdr:sp macro="" textlink="">
      <xdr:nvSpPr>
        <xdr:cNvPr id="2" name="角丸四角形 3">
          <a:extLst>
            <a:ext uri="{FF2B5EF4-FFF2-40B4-BE49-F238E27FC236}">
              <a16:creationId xmlns:a16="http://schemas.microsoft.com/office/drawing/2014/main" id="{BBDFA7C0-CA9C-4023-82C8-A7B860BF4D69}"/>
            </a:ext>
          </a:extLst>
        </xdr:cNvPr>
        <xdr:cNvSpPr/>
      </xdr:nvSpPr>
      <xdr:spPr bwMode="auto">
        <a:xfrm>
          <a:off x="6877050" y="1212850"/>
          <a:ext cx="1400728" cy="39701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0</xdr:colOff>
      <xdr:row>6</xdr:row>
      <xdr:rowOff>0</xdr:rowOff>
    </xdr:from>
    <xdr:to>
      <xdr:col>22</xdr:col>
      <xdr:colOff>311703</xdr:colOff>
      <xdr:row>8</xdr:row>
      <xdr:rowOff>79513</xdr:rowOff>
    </xdr:to>
    <xdr:sp macro="" textlink="">
      <xdr:nvSpPr>
        <xdr:cNvPr id="2" name="角丸四角形 3">
          <a:extLst>
            <a:ext uri="{FF2B5EF4-FFF2-40B4-BE49-F238E27FC236}">
              <a16:creationId xmlns:a16="http://schemas.microsoft.com/office/drawing/2014/main" id="{95761A0A-AD79-454B-8083-FF901EAAF984}"/>
            </a:ext>
          </a:extLst>
        </xdr:cNvPr>
        <xdr:cNvSpPr/>
      </xdr:nvSpPr>
      <xdr:spPr bwMode="auto">
        <a:xfrm>
          <a:off x="6877050" y="1212850"/>
          <a:ext cx="1400728" cy="39701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zzz-c.edu/" TargetMode="External"/><Relationship Id="rId3" Type="http://schemas.openxmlformats.org/officeDocument/2006/relationships/hyperlink" Target="http://www.zzz-c.edu/" TargetMode="External"/><Relationship Id="rId7" Type="http://schemas.openxmlformats.org/officeDocument/2006/relationships/hyperlink" Target="http://www.zzz-c.edu/" TargetMode="External"/><Relationship Id="rId2" Type="http://schemas.openxmlformats.org/officeDocument/2006/relationships/hyperlink" Target="http://www.zzz-c.edu/" TargetMode="External"/><Relationship Id="rId1" Type="http://schemas.openxmlformats.org/officeDocument/2006/relationships/hyperlink" Target="http://www.zzz-c.edu/" TargetMode="External"/><Relationship Id="rId6" Type="http://schemas.openxmlformats.org/officeDocument/2006/relationships/hyperlink" Target="http://www.zzz-c.edu/" TargetMode="External"/><Relationship Id="rId5" Type="http://schemas.openxmlformats.org/officeDocument/2006/relationships/hyperlink" Target="http://www.zzz-c.edu/" TargetMode="External"/><Relationship Id="rId10" Type="http://schemas.openxmlformats.org/officeDocument/2006/relationships/vmlDrawing" Target="../drawings/vmlDrawing1.vml"/><Relationship Id="rId4" Type="http://schemas.openxmlformats.org/officeDocument/2006/relationships/hyperlink" Target="http://www.zzz-c.edu/"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80"/>
  <sheetViews>
    <sheetView showGridLines="0" tabSelected="1" topLeftCell="B1" zoomScale="85" zoomScaleNormal="85" workbookViewId="0">
      <selection activeCell="B1" sqref="B1"/>
    </sheetView>
  </sheetViews>
  <sheetFormatPr defaultColWidth="9" defaultRowHeight="26.45" customHeight="1" x14ac:dyDescent="0.4"/>
  <cols>
    <col min="1" max="1" width="9" style="291" hidden="1" customWidth="1"/>
    <col min="2" max="2" width="5" style="289" customWidth="1"/>
    <col min="3" max="3" width="3.5" style="289" customWidth="1"/>
    <col min="4" max="4" width="3.5" style="290" customWidth="1"/>
    <col min="5" max="5" width="4.75" style="291" customWidth="1"/>
    <col min="6" max="6" width="6.75" style="292" customWidth="1"/>
    <col min="7" max="7" width="25.375" style="292" customWidth="1"/>
    <col min="8" max="8" width="8.75" style="292" hidden="1" customWidth="1"/>
    <col min="9" max="9" width="87.5" style="292" customWidth="1"/>
    <col min="10" max="10" width="1.25" style="293" customWidth="1"/>
    <col min="11" max="11" width="23.5" style="294" customWidth="1"/>
    <col min="12" max="12" width="74.25" style="295" customWidth="1"/>
    <col min="13" max="13" width="4.875" style="291" customWidth="1"/>
    <col min="14" max="16384" width="9" style="291"/>
  </cols>
  <sheetData>
    <row r="1" spans="1:12" ht="26.45" customHeight="1" x14ac:dyDescent="0.4">
      <c r="A1" s="287"/>
      <c r="B1" s="288" t="s">
        <v>0</v>
      </c>
    </row>
    <row r="2" spans="1:12" ht="26.45" customHeight="1" x14ac:dyDescent="0.4">
      <c r="A2" s="287"/>
      <c r="C2" s="296" t="s">
        <v>1</v>
      </c>
    </row>
    <row r="3" spans="1:12" ht="26.45" customHeight="1" x14ac:dyDescent="0.4">
      <c r="A3" s="287"/>
      <c r="C3" s="296" t="s">
        <v>2</v>
      </c>
      <c r="K3" s="297" t="s">
        <v>3</v>
      </c>
    </row>
    <row r="4" spans="1:12" ht="26.45" customHeight="1" x14ac:dyDescent="0.4">
      <c r="A4" s="287"/>
      <c r="C4" s="296" t="s">
        <v>4</v>
      </c>
      <c r="K4" s="298" t="s">
        <v>5</v>
      </c>
    </row>
    <row r="5" spans="1:12" ht="26.45" customHeight="1" x14ac:dyDescent="0.4">
      <c r="A5" s="287"/>
      <c r="C5" s="296" t="s">
        <v>6</v>
      </c>
      <c r="K5" s="299" t="s">
        <v>7</v>
      </c>
    </row>
    <row r="6" spans="1:12" ht="26.45" customHeight="1" x14ac:dyDescent="0.4">
      <c r="A6" s="287"/>
      <c r="C6" s="296" t="s">
        <v>1390</v>
      </c>
    </row>
    <row r="7" spans="1:12" ht="26.45" customHeight="1" x14ac:dyDescent="0.4">
      <c r="A7" s="287"/>
      <c r="B7" s="288" t="s">
        <v>8</v>
      </c>
      <c r="C7" s="296"/>
    </row>
    <row r="8" spans="1:12" ht="26.45" customHeight="1" x14ac:dyDescent="0.4">
      <c r="A8" s="287"/>
      <c r="C8" s="296" t="s">
        <v>9</v>
      </c>
    </row>
    <row r="9" spans="1:12" ht="26.45" customHeight="1" x14ac:dyDescent="0.4">
      <c r="A9" s="287"/>
      <c r="C9" s="296" t="s">
        <v>10</v>
      </c>
    </row>
    <row r="10" spans="1:12" ht="61.9" customHeight="1" x14ac:dyDescent="0.4">
      <c r="A10" s="287"/>
      <c r="B10" s="289" t="s">
        <v>11</v>
      </c>
      <c r="C10" s="290"/>
      <c r="E10" s="300" t="s">
        <v>12</v>
      </c>
      <c r="F10" s="301" t="s">
        <v>13</v>
      </c>
      <c r="G10" s="301" t="s">
        <v>14</v>
      </c>
      <c r="H10" s="302"/>
      <c r="I10" s="301" t="s">
        <v>15</v>
      </c>
      <c r="K10" s="303" t="s">
        <v>16</v>
      </c>
      <c r="L10" s="304" t="s">
        <v>17</v>
      </c>
    </row>
    <row r="11" spans="1:12" ht="26.45" customHeight="1" x14ac:dyDescent="0.4">
      <c r="A11" s="287"/>
      <c r="B11" s="314" t="s">
        <v>11</v>
      </c>
      <c r="C11" s="315" t="s">
        <v>18</v>
      </c>
      <c r="D11" s="316" t="s">
        <v>19</v>
      </c>
      <c r="E11" s="349">
        <v>1</v>
      </c>
      <c r="F11" s="350" t="s">
        <v>20</v>
      </c>
      <c r="G11" s="350" t="s">
        <v>21</v>
      </c>
      <c r="H11" s="351"/>
      <c r="I11" s="110"/>
      <c r="K11" s="352" t="s">
        <v>22</v>
      </c>
      <c r="L11" s="353" t="s">
        <v>23</v>
      </c>
    </row>
    <row r="12" spans="1:12" ht="26.45" customHeight="1" x14ac:dyDescent="0.4">
      <c r="A12" s="287"/>
      <c r="B12" s="314" t="s">
        <v>11</v>
      </c>
      <c r="C12" s="315" t="s">
        <v>18</v>
      </c>
      <c r="D12" s="316" t="s">
        <v>19</v>
      </c>
      <c r="E12" s="354">
        <v>2</v>
      </c>
      <c r="F12" s="355" t="s">
        <v>20</v>
      </c>
      <c r="G12" s="355" t="s">
        <v>24</v>
      </c>
      <c r="H12" s="356"/>
      <c r="I12" s="111"/>
      <c r="K12" s="357" t="s">
        <v>25</v>
      </c>
      <c r="L12" s="353" t="s">
        <v>26</v>
      </c>
    </row>
    <row r="13" spans="1:12" ht="26.45" customHeight="1" x14ac:dyDescent="0.4">
      <c r="A13" s="287"/>
      <c r="B13" s="314" t="s">
        <v>11</v>
      </c>
      <c r="C13" s="315" t="s">
        <v>18</v>
      </c>
      <c r="D13" s="316" t="s">
        <v>19</v>
      </c>
      <c r="E13" s="354">
        <v>3</v>
      </c>
      <c r="F13" s="355" t="s">
        <v>20</v>
      </c>
      <c r="G13" s="355" t="s">
        <v>27</v>
      </c>
      <c r="H13" s="356"/>
      <c r="I13" s="111"/>
      <c r="K13" s="357" t="s">
        <v>28</v>
      </c>
      <c r="L13" s="353" t="s">
        <v>29</v>
      </c>
    </row>
    <row r="14" spans="1:12" ht="26.45" customHeight="1" x14ac:dyDescent="0.4">
      <c r="A14" s="287"/>
      <c r="B14" s="314" t="s">
        <v>11</v>
      </c>
      <c r="C14" s="315" t="s">
        <v>18</v>
      </c>
      <c r="D14" s="316" t="s">
        <v>19</v>
      </c>
      <c r="E14" s="354">
        <v>4</v>
      </c>
      <c r="F14" s="355" t="s">
        <v>20</v>
      </c>
      <c r="G14" s="355" t="s">
        <v>30</v>
      </c>
      <c r="H14" s="356"/>
      <c r="I14" s="111"/>
      <c r="K14" s="357" t="s">
        <v>31</v>
      </c>
      <c r="L14" s="353" t="s">
        <v>29</v>
      </c>
    </row>
    <row r="15" spans="1:12" ht="26.45" customHeight="1" x14ac:dyDescent="0.4">
      <c r="A15" s="287"/>
      <c r="B15" s="314" t="s">
        <v>11</v>
      </c>
      <c r="C15" s="315" t="s">
        <v>18</v>
      </c>
      <c r="D15" s="316" t="s">
        <v>19</v>
      </c>
      <c r="E15" s="354">
        <v>5</v>
      </c>
      <c r="F15" s="355" t="s">
        <v>20</v>
      </c>
      <c r="G15" s="355" t="s">
        <v>32</v>
      </c>
      <c r="H15" s="356"/>
      <c r="I15" s="111"/>
      <c r="K15" s="357" t="s">
        <v>33</v>
      </c>
      <c r="L15" s="353" t="s">
        <v>34</v>
      </c>
    </row>
    <row r="16" spans="1:12" ht="26.45" customHeight="1" x14ac:dyDescent="0.4">
      <c r="A16" s="287"/>
      <c r="B16" s="314" t="s">
        <v>11</v>
      </c>
      <c r="C16" s="315" t="s">
        <v>18</v>
      </c>
      <c r="D16" s="316" t="s">
        <v>19</v>
      </c>
      <c r="E16" s="354">
        <v>6</v>
      </c>
      <c r="F16" s="355" t="s">
        <v>20</v>
      </c>
      <c r="G16" s="355" t="s">
        <v>35</v>
      </c>
      <c r="H16" s="356"/>
      <c r="I16" s="111"/>
      <c r="K16" s="357" t="s">
        <v>36</v>
      </c>
      <c r="L16" s="353" t="s">
        <v>37</v>
      </c>
    </row>
    <row r="17" spans="1:12" ht="26.45" customHeight="1" x14ac:dyDescent="0.4">
      <c r="A17" s="287"/>
      <c r="B17" s="314"/>
      <c r="C17" s="358" t="s">
        <v>18</v>
      </c>
      <c r="D17" s="359" t="s">
        <v>19</v>
      </c>
      <c r="E17" s="354">
        <v>7</v>
      </c>
      <c r="F17" s="360" t="s">
        <v>38</v>
      </c>
      <c r="G17" s="361" t="s">
        <v>39</v>
      </c>
      <c r="H17" s="356"/>
      <c r="I17" s="111"/>
      <c r="K17" s="357" t="s">
        <v>40</v>
      </c>
      <c r="L17" s="353" t="s">
        <v>41</v>
      </c>
    </row>
    <row r="18" spans="1:12" ht="26.45" customHeight="1" x14ac:dyDescent="0.4">
      <c r="A18" s="287"/>
      <c r="B18" s="314" t="s">
        <v>11</v>
      </c>
      <c r="C18" s="315" t="s">
        <v>18</v>
      </c>
      <c r="D18" s="316" t="s">
        <v>19</v>
      </c>
      <c r="E18" s="354">
        <v>8</v>
      </c>
      <c r="F18" s="355" t="s">
        <v>42</v>
      </c>
      <c r="G18" s="355" t="s">
        <v>43</v>
      </c>
      <c r="H18" s="356"/>
      <c r="I18" s="112"/>
      <c r="K18" s="362">
        <v>37391</v>
      </c>
      <c r="L18" s="353" t="s">
        <v>1331</v>
      </c>
    </row>
    <row r="19" spans="1:12" ht="26.45" customHeight="1" x14ac:dyDescent="0.4">
      <c r="A19" s="287"/>
      <c r="B19" s="314" t="s">
        <v>11</v>
      </c>
      <c r="C19" s="315" t="s">
        <v>44</v>
      </c>
      <c r="D19" s="316" t="s">
        <v>45</v>
      </c>
      <c r="E19" s="354">
        <v>9</v>
      </c>
      <c r="F19" s="355" t="s">
        <v>42</v>
      </c>
      <c r="G19" s="355" t="s">
        <v>46</v>
      </c>
      <c r="H19" s="363">
        <v>44652</v>
      </c>
      <c r="I19" s="4" t="str">
        <f>IF(I18="", "", DATEDIF(I18, H19, "Y"))</f>
        <v/>
      </c>
      <c r="K19" s="357">
        <v>19</v>
      </c>
      <c r="L19" s="364" t="s">
        <v>47</v>
      </c>
    </row>
    <row r="20" spans="1:12" ht="26.45" customHeight="1" x14ac:dyDescent="0.4">
      <c r="A20" s="287"/>
      <c r="B20" s="314" t="s">
        <v>11</v>
      </c>
      <c r="C20" s="315" t="s">
        <v>18</v>
      </c>
      <c r="D20" s="316" t="s">
        <v>48</v>
      </c>
      <c r="E20" s="354">
        <v>10</v>
      </c>
      <c r="F20" s="355" t="s">
        <v>49</v>
      </c>
      <c r="G20" s="355" t="s">
        <v>50</v>
      </c>
      <c r="H20" s="356"/>
      <c r="I20" s="5"/>
      <c r="K20" s="357" t="s">
        <v>52</v>
      </c>
      <c r="L20" s="364" t="s">
        <v>53</v>
      </c>
    </row>
    <row r="21" spans="1:12" ht="26.45" customHeight="1" x14ac:dyDescent="0.4">
      <c r="A21" s="287"/>
      <c r="B21" s="314" t="s">
        <v>11</v>
      </c>
      <c r="C21" s="315" t="s">
        <v>18</v>
      </c>
      <c r="D21" s="316" t="s">
        <v>48</v>
      </c>
      <c r="E21" s="354">
        <v>11</v>
      </c>
      <c r="F21" s="355" t="s">
        <v>42</v>
      </c>
      <c r="G21" s="355" t="s">
        <v>54</v>
      </c>
      <c r="H21" s="356"/>
      <c r="I21" s="5"/>
      <c r="K21" s="357" t="s">
        <v>56</v>
      </c>
      <c r="L21" s="364" t="s">
        <v>57</v>
      </c>
    </row>
    <row r="22" spans="1:12" ht="26.45" customHeight="1" x14ac:dyDescent="0.4">
      <c r="A22" s="287"/>
      <c r="B22" s="314" t="s">
        <v>11</v>
      </c>
      <c r="C22" s="315" t="s">
        <v>58</v>
      </c>
      <c r="D22" s="316" t="s">
        <v>19</v>
      </c>
      <c r="E22" s="354">
        <v>12</v>
      </c>
      <c r="F22" s="355" t="s">
        <v>42</v>
      </c>
      <c r="G22" s="355" t="s">
        <v>59</v>
      </c>
      <c r="H22" s="356"/>
      <c r="I22" s="3"/>
      <c r="K22" s="357" t="s">
        <v>60</v>
      </c>
      <c r="L22" s="353" t="s">
        <v>61</v>
      </c>
    </row>
    <row r="23" spans="1:12" ht="26.45" customHeight="1" x14ac:dyDescent="0.4">
      <c r="A23" s="287"/>
      <c r="B23" s="314" t="s">
        <v>11</v>
      </c>
      <c r="C23" s="315" t="s">
        <v>18</v>
      </c>
      <c r="D23" s="316" t="s">
        <v>19</v>
      </c>
      <c r="E23" s="354">
        <v>13</v>
      </c>
      <c r="F23" s="355" t="s">
        <v>42</v>
      </c>
      <c r="G23" s="365" t="s">
        <v>62</v>
      </c>
      <c r="H23" s="356"/>
      <c r="I23" s="111"/>
      <c r="K23" s="357" t="s">
        <v>63</v>
      </c>
      <c r="L23" s="353" t="s">
        <v>64</v>
      </c>
    </row>
    <row r="24" spans="1:12" ht="26.45" customHeight="1" x14ac:dyDescent="0.4">
      <c r="A24" s="287"/>
      <c r="B24" s="314" t="s">
        <v>11</v>
      </c>
      <c r="C24" s="315" t="s">
        <v>18</v>
      </c>
      <c r="D24" s="316" t="s">
        <v>19</v>
      </c>
      <c r="E24" s="354">
        <v>14</v>
      </c>
      <c r="F24" s="355" t="s">
        <v>42</v>
      </c>
      <c r="G24" s="355" t="s">
        <v>65</v>
      </c>
      <c r="H24" s="356"/>
      <c r="I24" s="3"/>
      <c r="K24" s="357" t="s">
        <v>66</v>
      </c>
      <c r="L24" s="353" t="s">
        <v>1332</v>
      </c>
    </row>
    <row r="25" spans="1:12" ht="26.45" customHeight="1" x14ac:dyDescent="0.4">
      <c r="A25" s="287"/>
      <c r="B25" s="314"/>
      <c r="C25" s="315" t="s">
        <v>18</v>
      </c>
      <c r="D25" s="316" t="s">
        <v>19</v>
      </c>
      <c r="E25" s="354">
        <v>15</v>
      </c>
      <c r="F25" s="355" t="s">
        <v>42</v>
      </c>
      <c r="G25" s="366" t="s">
        <v>67</v>
      </c>
      <c r="H25" s="367"/>
      <c r="I25" s="3"/>
      <c r="J25" s="293" t="str">
        <f>IF(I25="","",1)</f>
        <v/>
      </c>
      <c r="K25" s="357" t="s">
        <v>68</v>
      </c>
      <c r="L25" s="353" t="s">
        <v>69</v>
      </c>
    </row>
    <row r="26" spans="1:12" ht="26.45" customHeight="1" x14ac:dyDescent="0.45">
      <c r="A26" s="287"/>
      <c r="B26" s="314" t="s">
        <v>11</v>
      </c>
      <c r="C26" s="315" t="s">
        <v>18</v>
      </c>
      <c r="D26" s="316" t="s">
        <v>19</v>
      </c>
      <c r="E26" s="368">
        <v>16</v>
      </c>
      <c r="F26" s="369" t="s">
        <v>42</v>
      </c>
      <c r="G26" s="369" t="s">
        <v>70</v>
      </c>
      <c r="H26" s="370"/>
      <c r="I26" s="345"/>
      <c r="K26" s="371" t="s">
        <v>71</v>
      </c>
      <c r="L26" s="372" t="s">
        <v>72</v>
      </c>
    </row>
    <row r="27" spans="1:12" ht="26.45" customHeight="1" x14ac:dyDescent="0.4">
      <c r="A27" s="287"/>
      <c r="B27" s="289" t="s">
        <v>11</v>
      </c>
      <c r="F27" s="291"/>
      <c r="I27" s="305"/>
    </row>
    <row r="28" spans="1:12" ht="26.45" customHeight="1" x14ac:dyDescent="0.4">
      <c r="A28" s="287"/>
      <c r="B28" s="289" t="s">
        <v>11</v>
      </c>
      <c r="C28" s="306" t="s">
        <v>73</v>
      </c>
      <c r="D28" s="307"/>
      <c r="E28" s="308"/>
      <c r="F28" s="308"/>
      <c r="G28" s="291"/>
    </row>
    <row r="29" spans="1:12" ht="26.45" customHeight="1" x14ac:dyDescent="0.4">
      <c r="A29" s="287"/>
      <c r="B29" s="289" t="s">
        <v>11</v>
      </c>
      <c r="C29" s="306" t="s">
        <v>74</v>
      </c>
      <c r="D29" s="307"/>
      <c r="E29" s="308"/>
      <c r="F29" s="308"/>
    </row>
    <row r="30" spans="1:12" ht="37.5" x14ac:dyDescent="0.4">
      <c r="A30" s="287"/>
      <c r="B30" s="289" t="s">
        <v>11</v>
      </c>
      <c r="C30" s="290"/>
      <c r="E30" s="309" t="s">
        <v>12</v>
      </c>
      <c r="F30" s="301" t="s">
        <v>13</v>
      </c>
      <c r="G30" s="302" t="s">
        <v>14</v>
      </c>
      <c r="H30" s="302"/>
      <c r="I30" s="302" t="s">
        <v>15</v>
      </c>
      <c r="K30" s="303" t="s">
        <v>16</v>
      </c>
      <c r="L30" s="304" t="s">
        <v>17</v>
      </c>
    </row>
    <row r="31" spans="1:12" ht="26.45" customHeight="1" x14ac:dyDescent="0.4">
      <c r="A31" s="287"/>
      <c r="B31" s="314" t="s">
        <v>11</v>
      </c>
      <c r="C31" s="315" t="s">
        <v>18</v>
      </c>
      <c r="D31" s="316" t="s">
        <v>19</v>
      </c>
      <c r="E31" s="349">
        <v>17</v>
      </c>
      <c r="F31" s="350" t="s">
        <v>75</v>
      </c>
      <c r="G31" s="373" t="s">
        <v>76</v>
      </c>
      <c r="H31" s="374"/>
      <c r="I31" s="2"/>
      <c r="K31" s="352" t="s">
        <v>77</v>
      </c>
      <c r="L31" s="364" t="s">
        <v>1333</v>
      </c>
    </row>
    <row r="32" spans="1:12" ht="98.25" customHeight="1" x14ac:dyDescent="0.4">
      <c r="A32" s="287"/>
      <c r="B32" s="314" t="s">
        <v>11</v>
      </c>
      <c r="C32" s="315" t="s">
        <v>18</v>
      </c>
      <c r="D32" s="316" t="s">
        <v>48</v>
      </c>
      <c r="E32" s="354">
        <v>18</v>
      </c>
      <c r="F32" s="355" t="s">
        <v>49</v>
      </c>
      <c r="G32" s="375" t="s">
        <v>78</v>
      </c>
      <c r="H32" s="376"/>
      <c r="I32" s="269"/>
      <c r="K32" s="357" t="s">
        <v>80</v>
      </c>
      <c r="L32" s="377" t="s">
        <v>81</v>
      </c>
    </row>
    <row r="33" spans="1:12" ht="26.45" customHeight="1" x14ac:dyDescent="0.4">
      <c r="A33" s="287"/>
      <c r="B33" s="314" t="s">
        <v>11</v>
      </c>
      <c r="C33" s="315" t="s">
        <v>18</v>
      </c>
      <c r="D33" s="316" t="s">
        <v>48</v>
      </c>
      <c r="E33" s="354">
        <v>19</v>
      </c>
      <c r="F33" s="355" t="s">
        <v>75</v>
      </c>
      <c r="G33" s="375" t="s">
        <v>82</v>
      </c>
      <c r="H33" s="378"/>
      <c r="I33" s="3"/>
      <c r="K33" s="357" t="s">
        <v>84</v>
      </c>
      <c r="L33" s="364" t="s">
        <v>85</v>
      </c>
    </row>
    <row r="34" spans="1:12" ht="28.5" x14ac:dyDescent="0.4">
      <c r="A34" s="287"/>
      <c r="B34" s="314" t="s">
        <v>11</v>
      </c>
      <c r="C34" s="315" t="s">
        <v>18</v>
      </c>
      <c r="D34" s="316" t="s">
        <v>19</v>
      </c>
      <c r="E34" s="354">
        <v>20</v>
      </c>
      <c r="F34" s="355" t="s">
        <v>75</v>
      </c>
      <c r="G34" s="379" t="s">
        <v>1335</v>
      </c>
      <c r="H34" s="378"/>
      <c r="I34" s="3"/>
      <c r="K34" s="357" t="s">
        <v>87</v>
      </c>
      <c r="L34" s="364" t="s">
        <v>1334</v>
      </c>
    </row>
    <row r="35" spans="1:12" ht="26.45" customHeight="1" x14ac:dyDescent="0.4">
      <c r="A35" s="287"/>
      <c r="B35" s="314" t="s">
        <v>11</v>
      </c>
      <c r="C35" s="315" t="s">
        <v>18</v>
      </c>
      <c r="D35" s="316" t="s">
        <v>19</v>
      </c>
      <c r="E35" s="354">
        <v>21</v>
      </c>
      <c r="F35" s="355" t="s">
        <v>88</v>
      </c>
      <c r="G35" s="375" t="s">
        <v>89</v>
      </c>
      <c r="H35" s="378"/>
      <c r="I35" s="3"/>
      <c r="K35" s="357" t="s">
        <v>90</v>
      </c>
      <c r="L35" s="364" t="s">
        <v>91</v>
      </c>
    </row>
    <row r="36" spans="1:12" ht="75.599999999999994" customHeight="1" x14ac:dyDescent="0.4">
      <c r="A36" s="287"/>
      <c r="B36" s="314" t="s">
        <v>11</v>
      </c>
      <c r="C36" s="315" t="s">
        <v>18</v>
      </c>
      <c r="D36" s="316" t="s">
        <v>48</v>
      </c>
      <c r="E36" s="354">
        <v>22</v>
      </c>
      <c r="F36" s="355" t="s">
        <v>49</v>
      </c>
      <c r="G36" s="375" t="s">
        <v>92</v>
      </c>
      <c r="H36" s="376"/>
      <c r="I36" s="269"/>
      <c r="K36" s="357" t="s">
        <v>94</v>
      </c>
      <c r="L36" s="380" t="s">
        <v>95</v>
      </c>
    </row>
    <row r="37" spans="1:12" ht="26.45" customHeight="1" x14ac:dyDescent="0.4">
      <c r="A37" s="287"/>
      <c r="B37" s="314" t="s">
        <v>11</v>
      </c>
      <c r="C37" s="315" t="s">
        <v>18</v>
      </c>
      <c r="D37" s="316" t="s">
        <v>48</v>
      </c>
      <c r="E37" s="354">
        <v>23</v>
      </c>
      <c r="F37" s="355" t="s">
        <v>88</v>
      </c>
      <c r="G37" s="375" t="s">
        <v>96</v>
      </c>
      <c r="H37" s="378"/>
      <c r="I37" s="269"/>
      <c r="K37" s="357" t="s">
        <v>90</v>
      </c>
      <c r="L37" s="364" t="s">
        <v>97</v>
      </c>
    </row>
    <row r="38" spans="1:12" ht="26.45" customHeight="1" x14ac:dyDescent="0.4">
      <c r="A38" s="287"/>
      <c r="B38" s="314" t="s">
        <v>11</v>
      </c>
      <c r="C38" s="315" t="s">
        <v>18</v>
      </c>
      <c r="D38" s="316" t="s">
        <v>19</v>
      </c>
      <c r="E38" s="354">
        <v>24</v>
      </c>
      <c r="F38" s="355" t="s">
        <v>88</v>
      </c>
      <c r="G38" s="379" t="s">
        <v>1336</v>
      </c>
      <c r="H38" s="378"/>
      <c r="I38" s="269"/>
      <c r="K38" s="357" t="s">
        <v>90</v>
      </c>
      <c r="L38" s="364" t="s">
        <v>1337</v>
      </c>
    </row>
    <row r="39" spans="1:12" ht="26.45" customHeight="1" x14ac:dyDescent="0.4">
      <c r="A39" s="287"/>
      <c r="B39" s="314" t="s">
        <v>11</v>
      </c>
      <c r="C39" s="315" t="s">
        <v>18</v>
      </c>
      <c r="D39" s="316" t="s">
        <v>48</v>
      </c>
      <c r="E39" s="354">
        <v>25</v>
      </c>
      <c r="F39" s="355" t="s">
        <v>88</v>
      </c>
      <c r="G39" s="375" t="s">
        <v>99</v>
      </c>
      <c r="H39" s="378"/>
      <c r="I39" s="269"/>
      <c r="K39" s="357" t="s">
        <v>100</v>
      </c>
      <c r="L39" s="364" t="s">
        <v>101</v>
      </c>
    </row>
    <row r="40" spans="1:12" ht="26.45" customHeight="1" x14ac:dyDescent="0.4">
      <c r="A40" s="287"/>
      <c r="B40" s="314" t="s">
        <v>11</v>
      </c>
      <c r="C40" s="315" t="s">
        <v>58</v>
      </c>
      <c r="D40" s="316" t="s">
        <v>19</v>
      </c>
      <c r="E40" s="354">
        <v>26</v>
      </c>
      <c r="F40" s="355" t="s">
        <v>75</v>
      </c>
      <c r="G40" s="375" t="s">
        <v>102</v>
      </c>
      <c r="H40" s="378"/>
      <c r="I40" s="269"/>
      <c r="K40" s="357" t="s">
        <v>103</v>
      </c>
      <c r="L40" s="364" t="s">
        <v>104</v>
      </c>
    </row>
    <row r="41" spans="1:12" ht="52.5" customHeight="1" x14ac:dyDescent="0.4">
      <c r="A41" s="287"/>
      <c r="B41" s="314" t="s">
        <v>11</v>
      </c>
      <c r="C41" s="315" t="s">
        <v>58</v>
      </c>
      <c r="D41" s="316" t="s">
        <v>48</v>
      </c>
      <c r="E41" s="354">
        <v>27</v>
      </c>
      <c r="F41" s="355" t="s">
        <v>49</v>
      </c>
      <c r="G41" s="375" t="s">
        <v>105</v>
      </c>
      <c r="H41" s="376"/>
      <c r="I41" s="269"/>
      <c r="K41" s="357" t="s">
        <v>106</v>
      </c>
      <c r="L41" s="364" t="s">
        <v>107</v>
      </c>
    </row>
    <row r="42" spans="1:12" ht="26.45" customHeight="1" x14ac:dyDescent="0.4">
      <c r="A42" s="287"/>
      <c r="B42" s="314" t="s">
        <v>11</v>
      </c>
      <c r="C42" s="315" t="s">
        <v>58</v>
      </c>
      <c r="D42" s="316" t="s">
        <v>48</v>
      </c>
      <c r="E42" s="354">
        <v>28</v>
      </c>
      <c r="F42" s="355" t="s">
        <v>88</v>
      </c>
      <c r="G42" s="375" t="s">
        <v>108</v>
      </c>
      <c r="H42" s="378"/>
      <c r="I42" s="3"/>
      <c r="K42" s="357" t="s">
        <v>109</v>
      </c>
      <c r="L42" s="364" t="s">
        <v>110</v>
      </c>
    </row>
    <row r="43" spans="1:12" ht="26.45" customHeight="1" x14ac:dyDescent="0.4">
      <c r="A43" s="287"/>
      <c r="B43" s="314" t="s">
        <v>11</v>
      </c>
      <c r="C43" s="315" t="s">
        <v>58</v>
      </c>
      <c r="D43" s="316" t="s">
        <v>19</v>
      </c>
      <c r="E43" s="368">
        <v>29</v>
      </c>
      <c r="F43" s="369" t="s">
        <v>88</v>
      </c>
      <c r="G43" s="381" t="s">
        <v>1338</v>
      </c>
      <c r="H43" s="382"/>
      <c r="I43" s="6"/>
      <c r="K43" s="371" t="s">
        <v>112</v>
      </c>
      <c r="L43" s="383" t="s">
        <v>113</v>
      </c>
    </row>
    <row r="44" spans="1:12" ht="26.45" customHeight="1" x14ac:dyDescent="0.4">
      <c r="A44" s="287"/>
      <c r="B44" s="289" t="s">
        <v>11</v>
      </c>
      <c r="C44" s="296"/>
      <c r="F44" s="291"/>
      <c r="I44" s="305"/>
    </row>
    <row r="45" spans="1:12" ht="26.45" customHeight="1" x14ac:dyDescent="0.4">
      <c r="A45" s="287"/>
      <c r="B45" s="289" t="s">
        <v>11</v>
      </c>
      <c r="C45" s="296" t="s">
        <v>114</v>
      </c>
      <c r="F45" s="291"/>
      <c r="G45" s="291"/>
    </row>
    <row r="46" spans="1:12" ht="26.45" customHeight="1" x14ac:dyDescent="0.4">
      <c r="A46" s="287"/>
      <c r="B46" s="289" t="s">
        <v>11</v>
      </c>
      <c r="C46" s="296" t="s">
        <v>115</v>
      </c>
      <c r="F46" s="291"/>
    </row>
    <row r="47" spans="1:12" ht="26.45" customHeight="1" x14ac:dyDescent="0.4">
      <c r="A47" s="287"/>
      <c r="B47" s="289" t="s">
        <v>11</v>
      </c>
      <c r="C47" s="290"/>
      <c r="E47" s="300" t="s">
        <v>12</v>
      </c>
      <c r="F47" s="300" t="s">
        <v>116</v>
      </c>
      <c r="G47" s="310" t="s">
        <v>14</v>
      </c>
      <c r="H47" s="301"/>
      <c r="I47" s="301" t="s">
        <v>15</v>
      </c>
      <c r="K47" s="303" t="s">
        <v>16</v>
      </c>
      <c r="L47" s="304" t="s">
        <v>17</v>
      </c>
    </row>
    <row r="48" spans="1:12" ht="26.45" customHeight="1" x14ac:dyDescent="0.4">
      <c r="A48" s="287"/>
      <c r="B48" s="314" t="s">
        <v>11</v>
      </c>
      <c r="C48" s="315" t="s">
        <v>18</v>
      </c>
      <c r="D48" s="316" t="s">
        <v>19</v>
      </c>
      <c r="E48" s="349">
        <v>30</v>
      </c>
      <c r="F48" s="350" t="s">
        <v>49</v>
      </c>
      <c r="G48" s="350" t="s">
        <v>117</v>
      </c>
      <c r="H48" s="351"/>
      <c r="I48" s="2"/>
      <c r="K48" s="352" t="s">
        <v>77</v>
      </c>
      <c r="L48" s="384" t="s">
        <v>118</v>
      </c>
    </row>
    <row r="49" spans="1:12" ht="26.45" customHeight="1" x14ac:dyDescent="0.4">
      <c r="A49" s="287"/>
      <c r="B49" s="314" t="s">
        <v>11</v>
      </c>
      <c r="C49" s="315" t="s">
        <v>18</v>
      </c>
      <c r="D49" s="316" t="s">
        <v>19</v>
      </c>
      <c r="E49" s="354">
        <v>31</v>
      </c>
      <c r="F49" s="355" t="s">
        <v>49</v>
      </c>
      <c r="G49" s="355" t="s">
        <v>119</v>
      </c>
      <c r="H49" s="356"/>
      <c r="I49" s="3"/>
      <c r="K49" s="357" t="s">
        <v>120</v>
      </c>
      <c r="L49" s="353" t="s">
        <v>121</v>
      </c>
    </row>
    <row r="50" spans="1:12" ht="26.45" customHeight="1" x14ac:dyDescent="0.4">
      <c r="A50" s="287"/>
      <c r="B50" s="385"/>
      <c r="C50" s="315" t="s">
        <v>18</v>
      </c>
      <c r="D50" s="316" t="s">
        <v>19</v>
      </c>
      <c r="E50" s="386">
        <v>32</v>
      </c>
      <c r="F50" s="387" t="s">
        <v>49</v>
      </c>
      <c r="G50" s="387" t="s">
        <v>122</v>
      </c>
      <c r="H50" s="370"/>
      <c r="I50" s="6"/>
      <c r="K50" s="388" t="s">
        <v>123</v>
      </c>
      <c r="L50" s="383" t="s">
        <v>124</v>
      </c>
    </row>
    <row r="51" spans="1:12" ht="26.45" customHeight="1" x14ac:dyDescent="0.4">
      <c r="A51" s="287"/>
      <c r="B51" s="289" t="s">
        <v>11</v>
      </c>
      <c r="C51" s="296"/>
      <c r="F51" s="291"/>
      <c r="I51" s="305"/>
    </row>
    <row r="52" spans="1:12" ht="26.45" customHeight="1" x14ac:dyDescent="0.4">
      <c r="A52" s="287"/>
      <c r="B52" s="289" t="s">
        <v>11</v>
      </c>
      <c r="C52" s="296" t="s">
        <v>125</v>
      </c>
      <c r="F52" s="291"/>
      <c r="G52" s="291"/>
    </row>
    <row r="53" spans="1:12" ht="26.45" customHeight="1" x14ac:dyDescent="0.4">
      <c r="A53" s="287"/>
      <c r="B53" s="289" t="s">
        <v>11</v>
      </c>
      <c r="C53" s="296" t="s">
        <v>126</v>
      </c>
      <c r="F53" s="291"/>
    </row>
    <row r="54" spans="1:12" ht="37.5" x14ac:dyDescent="0.4">
      <c r="A54" s="287"/>
      <c r="B54" s="289" t="s">
        <v>11</v>
      </c>
      <c r="C54" s="290"/>
      <c r="E54" s="309" t="s">
        <v>12</v>
      </c>
      <c r="F54" s="301" t="s">
        <v>13</v>
      </c>
      <c r="G54" s="302" t="s">
        <v>14</v>
      </c>
      <c r="H54" s="302"/>
      <c r="I54" s="302" t="s">
        <v>15</v>
      </c>
      <c r="K54" s="303" t="s">
        <v>16</v>
      </c>
      <c r="L54" s="304" t="s">
        <v>17</v>
      </c>
    </row>
    <row r="55" spans="1:12" ht="26.45" customHeight="1" x14ac:dyDescent="0.4">
      <c r="A55" s="287"/>
      <c r="B55" s="314" t="s">
        <v>11</v>
      </c>
      <c r="C55" s="315" t="s">
        <v>18</v>
      </c>
      <c r="D55" s="316" t="s">
        <v>48</v>
      </c>
      <c r="E55" s="349">
        <v>33</v>
      </c>
      <c r="F55" s="350" t="s">
        <v>127</v>
      </c>
      <c r="G55" s="389" t="s">
        <v>128</v>
      </c>
      <c r="H55" s="390"/>
      <c r="I55" s="7"/>
      <c r="K55" s="352" t="s">
        <v>130</v>
      </c>
      <c r="L55" s="384" t="s">
        <v>131</v>
      </c>
    </row>
    <row r="56" spans="1:12" ht="26.45" customHeight="1" x14ac:dyDescent="0.4">
      <c r="A56" s="287"/>
      <c r="B56" s="314" t="s">
        <v>11</v>
      </c>
      <c r="C56" s="315" t="s">
        <v>58</v>
      </c>
      <c r="D56" s="316" t="s">
        <v>48</v>
      </c>
      <c r="E56" s="354">
        <v>34</v>
      </c>
      <c r="F56" s="355" t="s">
        <v>132</v>
      </c>
      <c r="G56" s="391" t="s">
        <v>133</v>
      </c>
      <c r="H56" s="367"/>
      <c r="I56" s="3"/>
      <c r="K56" s="357" t="s">
        <v>134</v>
      </c>
      <c r="L56" s="353" t="s">
        <v>135</v>
      </c>
    </row>
    <row r="57" spans="1:12" ht="26.45" customHeight="1" x14ac:dyDescent="0.4">
      <c r="A57" s="287"/>
      <c r="B57" s="314" t="s">
        <v>11</v>
      </c>
      <c r="C57" s="315" t="s">
        <v>58</v>
      </c>
      <c r="D57" s="316" t="s">
        <v>19</v>
      </c>
      <c r="E57" s="354">
        <v>35</v>
      </c>
      <c r="F57" s="355" t="s">
        <v>132</v>
      </c>
      <c r="G57" s="391" t="s">
        <v>136</v>
      </c>
      <c r="H57" s="367"/>
      <c r="I57" s="269"/>
      <c r="K57" s="357" t="s">
        <v>137</v>
      </c>
      <c r="L57" s="353" t="s">
        <v>138</v>
      </c>
    </row>
    <row r="58" spans="1:12" ht="26.45" customHeight="1" x14ac:dyDescent="0.4">
      <c r="A58" s="287"/>
      <c r="B58" s="314" t="s">
        <v>11</v>
      </c>
      <c r="C58" s="315" t="s">
        <v>58</v>
      </c>
      <c r="D58" s="316" t="s">
        <v>19</v>
      </c>
      <c r="E58" s="354">
        <v>36</v>
      </c>
      <c r="F58" s="355" t="s">
        <v>132</v>
      </c>
      <c r="G58" s="391" t="s">
        <v>139</v>
      </c>
      <c r="H58" s="367"/>
      <c r="I58" s="269"/>
      <c r="K58" s="357" t="s">
        <v>140</v>
      </c>
      <c r="L58" s="353" t="s">
        <v>141</v>
      </c>
    </row>
    <row r="59" spans="1:12" ht="44.45" customHeight="1" x14ac:dyDescent="0.4">
      <c r="A59" s="287"/>
      <c r="B59" s="314" t="s">
        <v>11</v>
      </c>
      <c r="C59" s="315" t="s">
        <v>18</v>
      </c>
      <c r="D59" s="316" t="s">
        <v>48</v>
      </c>
      <c r="E59" s="354">
        <v>37</v>
      </c>
      <c r="F59" s="392" t="s">
        <v>132</v>
      </c>
      <c r="G59" s="391" t="s">
        <v>142</v>
      </c>
      <c r="H59" s="367"/>
      <c r="I59" s="5"/>
      <c r="K59" s="357" t="s">
        <v>144</v>
      </c>
      <c r="L59" s="364" t="s">
        <v>145</v>
      </c>
    </row>
    <row r="60" spans="1:12" ht="26.45" customHeight="1" x14ac:dyDescent="0.4">
      <c r="A60" s="287"/>
      <c r="B60" s="385"/>
      <c r="C60" s="315" t="s">
        <v>18</v>
      </c>
      <c r="D60" s="316" t="s">
        <v>19</v>
      </c>
      <c r="E60" s="393">
        <v>38</v>
      </c>
      <c r="F60" s="387" t="s">
        <v>127</v>
      </c>
      <c r="G60" s="394" t="s">
        <v>146</v>
      </c>
      <c r="H60" s="395"/>
      <c r="I60" s="6"/>
      <c r="K60" s="371">
        <v>7.5</v>
      </c>
      <c r="L60" s="383" t="s">
        <v>147</v>
      </c>
    </row>
    <row r="61" spans="1:12" ht="26.45" customHeight="1" x14ac:dyDescent="0.4">
      <c r="A61" s="287"/>
      <c r="C61" s="296"/>
      <c r="F61" s="291"/>
      <c r="I61" s="305"/>
    </row>
    <row r="62" spans="1:12" ht="26.45" customHeight="1" x14ac:dyDescent="0.4">
      <c r="A62" s="287"/>
      <c r="C62" s="296"/>
      <c r="F62" s="291"/>
      <c r="I62" s="305"/>
    </row>
    <row r="63" spans="1:12" ht="26.45" customHeight="1" x14ac:dyDescent="0.4">
      <c r="A63" s="287"/>
      <c r="B63" s="289" t="s">
        <v>11</v>
      </c>
      <c r="C63" s="296"/>
      <c r="D63" s="296" t="s">
        <v>148</v>
      </c>
      <c r="E63" s="311"/>
      <c r="F63" s="291"/>
      <c r="G63" s="291"/>
    </row>
    <row r="64" spans="1:12" ht="26.45" customHeight="1" x14ac:dyDescent="0.4">
      <c r="A64" s="287"/>
      <c r="B64" s="289" t="s">
        <v>11</v>
      </c>
      <c r="C64" s="296"/>
      <c r="D64" s="306" t="s">
        <v>149</v>
      </c>
      <c r="E64" s="307"/>
      <c r="F64" s="312"/>
      <c r="G64" s="313"/>
      <c r="H64" s="313"/>
      <c r="I64" s="313"/>
    </row>
    <row r="65" spans="1:12" ht="37.5" x14ac:dyDescent="0.4">
      <c r="A65" s="287"/>
      <c r="B65" s="289" t="s">
        <v>11</v>
      </c>
      <c r="C65" s="290"/>
      <c r="E65" s="309" t="s">
        <v>12</v>
      </c>
      <c r="F65" s="301" t="s">
        <v>13</v>
      </c>
      <c r="G65" s="302" t="s">
        <v>14</v>
      </c>
      <c r="H65" s="302"/>
      <c r="I65" s="302" t="s">
        <v>15</v>
      </c>
      <c r="K65" s="303" t="s">
        <v>16</v>
      </c>
      <c r="L65" s="304" t="s">
        <v>17</v>
      </c>
    </row>
    <row r="66" spans="1:12" ht="26.45" customHeight="1" x14ac:dyDescent="0.4">
      <c r="A66" s="287"/>
      <c r="B66" s="314" t="s">
        <v>11</v>
      </c>
      <c r="C66" s="315" t="s">
        <v>18</v>
      </c>
      <c r="D66" s="316" t="s">
        <v>48</v>
      </c>
      <c r="E66" s="349">
        <v>39</v>
      </c>
      <c r="F66" s="350" t="s">
        <v>150</v>
      </c>
      <c r="G66" s="350" t="s">
        <v>151</v>
      </c>
      <c r="H66" s="390"/>
      <c r="I66" s="2"/>
      <c r="K66" s="352" t="s">
        <v>152</v>
      </c>
      <c r="L66" s="396" t="s">
        <v>153</v>
      </c>
    </row>
    <row r="67" spans="1:12" ht="53.25" customHeight="1" x14ac:dyDescent="0.4">
      <c r="A67" s="287"/>
      <c r="B67" s="314" t="s">
        <v>11</v>
      </c>
      <c r="C67" s="315" t="s">
        <v>18</v>
      </c>
      <c r="D67" s="316" t="s">
        <v>48</v>
      </c>
      <c r="E67" s="354">
        <v>40</v>
      </c>
      <c r="F67" s="355" t="s">
        <v>154</v>
      </c>
      <c r="G67" s="391" t="s">
        <v>155</v>
      </c>
      <c r="H67" s="367"/>
      <c r="I67" s="3"/>
      <c r="K67" s="357" t="s">
        <v>157</v>
      </c>
      <c r="L67" s="364" t="s">
        <v>158</v>
      </c>
    </row>
    <row r="68" spans="1:12" ht="26.45" customHeight="1" x14ac:dyDescent="0.4">
      <c r="A68" s="287"/>
      <c r="B68" s="314" t="s">
        <v>11</v>
      </c>
      <c r="C68" s="315" t="s">
        <v>18</v>
      </c>
      <c r="D68" s="316" t="s">
        <v>48</v>
      </c>
      <c r="E68" s="354">
        <v>41</v>
      </c>
      <c r="F68" s="355" t="s">
        <v>159</v>
      </c>
      <c r="G68" s="391" t="s">
        <v>160</v>
      </c>
      <c r="H68" s="367"/>
      <c r="I68" s="3"/>
      <c r="K68" s="357" t="s">
        <v>162</v>
      </c>
      <c r="L68" s="364" t="s">
        <v>163</v>
      </c>
    </row>
    <row r="69" spans="1:12" ht="26.45" customHeight="1" x14ac:dyDescent="0.4">
      <c r="A69" s="287"/>
      <c r="B69" s="314" t="s">
        <v>11</v>
      </c>
      <c r="C69" s="315" t="s">
        <v>58</v>
      </c>
      <c r="D69" s="316" t="s">
        <v>48</v>
      </c>
      <c r="E69" s="354">
        <v>42</v>
      </c>
      <c r="F69" s="355" t="s">
        <v>159</v>
      </c>
      <c r="G69" s="391" t="s">
        <v>164</v>
      </c>
      <c r="H69" s="367"/>
      <c r="I69" s="3"/>
      <c r="K69" s="357" t="s">
        <v>165</v>
      </c>
      <c r="L69" s="364" t="s">
        <v>166</v>
      </c>
    </row>
    <row r="70" spans="1:12" ht="26.45" customHeight="1" x14ac:dyDescent="0.4">
      <c r="A70" s="287"/>
      <c r="B70" s="314" t="s">
        <v>11</v>
      </c>
      <c r="C70" s="315" t="s">
        <v>58</v>
      </c>
      <c r="D70" s="316" t="s">
        <v>19</v>
      </c>
      <c r="E70" s="354">
        <v>43</v>
      </c>
      <c r="F70" s="355" t="s">
        <v>159</v>
      </c>
      <c r="G70" s="391" t="s">
        <v>167</v>
      </c>
      <c r="H70" s="367"/>
      <c r="I70" s="3"/>
      <c r="K70" s="357" t="s">
        <v>168</v>
      </c>
      <c r="L70" s="364" t="s">
        <v>169</v>
      </c>
    </row>
    <row r="71" spans="1:12" ht="26.45" customHeight="1" x14ac:dyDescent="0.4">
      <c r="A71" s="287"/>
      <c r="B71" s="314" t="s">
        <v>11</v>
      </c>
      <c r="C71" s="315" t="s">
        <v>58</v>
      </c>
      <c r="D71" s="316" t="s">
        <v>48</v>
      </c>
      <c r="E71" s="354">
        <v>44</v>
      </c>
      <c r="F71" s="355" t="s">
        <v>159</v>
      </c>
      <c r="G71" s="391" t="s">
        <v>170</v>
      </c>
      <c r="H71" s="367"/>
      <c r="I71" s="3"/>
      <c r="K71" s="357" t="s">
        <v>171</v>
      </c>
      <c r="L71" s="364" t="s">
        <v>172</v>
      </c>
    </row>
    <row r="72" spans="1:12" ht="26.45" customHeight="1" x14ac:dyDescent="0.4">
      <c r="A72" s="287"/>
      <c r="B72" s="314" t="s">
        <v>11</v>
      </c>
      <c r="C72" s="315" t="s">
        <v>58</v>
      </c>
      <c r="D72" s="316" t="s">
        <v>19</v>
      </c>
      <c r="E72" s="354">
        <v>45</v>
      </c>
      <c r="F72" s="355" t="s">
        <v>159</v>
      </c>
      <c r="G72" s="391" t="s">
        <v>173</v>
      </c>
      <c r="H72" s="367"/>
      <c r="I72" s="3"/>
      <c r="K72" s="357" t="s">
        <v>174</v>
      </c>
      <c r="L72" s="364" t="s">
        <v>175</v>
      </c>
    </row>
    <row r="73" spans="1:12" ht="155.25" customHeight="1" thickBot="1" x14ac:dyDescent="0.45">
      <c r="A73" s="287"/>
      <c r="B73" s="314" t="s">
        <v>11</v>
      </c>
      <c r="C73" s="315" t="s">
        <v>18</v>
      </c>
      <c r="D73" s="316" t="s">
        <v>45</v>
      </c>
      <c r="E73" s="354">
        <v>46</v>
      </c>
      <c r="F73" s="355" t="s">
        <v>176</v>
      </c>
      <c r="G73" s="397" t="s">
        <v>177</v>
      </c>
      <c r="H73" s="367"/>
      <c r="I73" s="285" t="str">
        <f>CONCATENATE(H74,H75,H76,H77,H78,H79,H80,H81)</f>
        <v/>
      </c>
      <c r="K73" s="357" t="s">
        <v>178</v>
      </c>
      <c r="L73" s="364" t="s">
        <v>179</v>
      </c>
    </row>
    <row r="74" spans="1:12" ht="26.45" customHeight="1" x14ac:dyDescent="0.4">
      <c r="A74" s="287"/>
      <c r="B74" s="314"/>
      <c r="C74" s="315" t="s">
        <v>58</v>
      </c>
      <c r="D74" s="316" t="s">
        <v>48</v>
      </c>
      <c r="E74" s="354"/>
      <c r="F74" s="398"/>
      <c r="G74" s="399" t="s">
        <v>180</v>
      </c>
      <c r="H74" s="400" t="str">
        <f t="shared" ref="H74:H80" si="0">IF(I74="あり",G74&amp;"
","")</f>
        <v/>
      </c>
      <c r="I74" s="208"/>
      <c r="K74" s="357" t="s">
        <v>181</v>
      </c>
      <c r="L74" s="353" t="s">
        <v>1387</v>
      </c>
    </row>
    <row r="75" spans="1:12" ht="26.45" customHeight="1" x14ac:dyDescent="0.4">
      <c r="A75" s="287"/>
      <c r="B75" s="314"/>
      <c r="C75" s="315" t="s">
        <v>58</v>
      </c>
      <c r="D75" s="316" t="s">
        <v>48</v>
      </c>
      <c r="E75" s="354"/>
      <c r="F75" s="398"/>
      <c r="G75" s="401" t="s">
        <v>182</v>
      </c>
      <c r="H75" s="400" t="str">
        <f t="shared" si="0"/>
        <v/>
      </c>
      <c r="I75" s="208"/>
      <c r="K75" s="357" t="s">
        <v>183</v>
      </c>
      <c r="L75" s="353" t="s">
        <v>1387</v>
      </c>
    </row>
    <row r="76" spans="1:12" ht="26.45" customHeight="1" x14ac:dyDescent="0.4">
      <c r="A76" s="287"/>
      <c r="B76" s="314"/>
      <c r="C76" s="315" t="s">
        <v>58</v>
      </c>
      <c r="D76" s="316" t="s">
        <v>48</v>
      </c>
      <c r="E76" s="354"/>
      <c r="F76" s="398"/>
      <c r="G76" s="401" t="s">
        <v>184</v>
      </c>
      <c r="H76" s="400" t="str">
        <f t="shared" si="0"/>
        <v/>
      </c>
      <c r="I76" s="208"/>
      <c r="K76" s="357" t="s">
        <v>181</v>
      </c>
      <c r="L76" s="353" t="s">
        <v>1387</v>
      </c>
    </row>
    <row r="77" spans="1:12" ht="26.45" customHeight="1" x14ac:dyDescent="0.4">
      <c r="A77" s="287"/>
      <c r="B77" s="314"/>
      <c r="C77" s="315" t="s">
        <v>58</v>
      </c>
      <c r="D77" s="316" t="s">
        <v>48</v>
      </c>
      <c r="E77" s="354"/>
      <c r="F77" s="398"/>
      <c r="G77" s="401" t="s">
        <v>185</v>
      </c>
      <c r="H77" s="400" t="str">
        <f t="shared" si="0"/>
        <v/>
      </c>
      <c r="I77" s="208"/>
      <c r="K77" s="357" t="s">
        <v>183</v>
      </c>
      <c r="L77" s="353" t="s">
        <v>1387</v>
      </c>
    </row>
    <row r="78" spans="1:12" ht="26.45" customHeight="1" x14ac:dyDescent="0.4">
      <c r="A78" s="287"/>
      <c r="B78" s="314"/>
      <c r="C78" s="315" t="s">
        <v>58</v>
      </c>
      <c r="D78" s="316" t="s">
        <v>48</v>
      </c>
      <c r="E78" s="354"/>
      <c r="F78" s="398"/>
      <c r="G78" s="401" t="s">
        <v>186</v>
      </c>
      <c r="H78" s="400" t="str">
        <f t="shared" si="0"/>
        <v/>
      </c>
      <c r="I78" s="208"/>
      <c r="K78" s="357" t="s">
        <v>183</v>
      </c>
      <c r="L78" s="353" t="s">
        <v>1387</v>
      </c>
    </row>
    <row r="79" spans="1:12" ht="26.45" customHeight="1" x14ac:dyDescent="0.4">
      <c r="A79" s="287"/>
      <c r="B79" s="314"/>
      <c r="C79" s="315" t="s">
        <v>58</v>
      </c>
      <c r="D79" s="316" t="s">
        <v>48</v>
      </c>
      <c r="E79" s="354"/>
      <c r="F79" s="398"/>
      <c r="G79" s="401" t="s">
        <v>187</v>
      </c>
      <c r="H79" s="400" t="str">
        <f t="shared" si="0"/>
        <v/>
      </c>
      <c r="I79" s="208"/>
      <c r="K79" s="357" t="s">
        <v>183</v>
      </c>
      <c r="L79" s="353" t="s">
        <v>1387</v>
      </c>
    </row>
    <row r="80" spans="1:12" ht="26.45" customHeight="1" x14ac:dyDescent="0.4">
      <c r="A80" s="287"/>
      <c r="B80" s="314"/>
      <c r="C80" s="315" t="s">
        <v>58</v>
      </c>
      <c r="D80" s="316" t="s">
        <v>48</v>
      </c>
      <c r="E80" s="354"/>
      <c r="F80" s="398"/>
      <c r="G80" s="401" t="s">
        <v>188</v>
      </c>
      <c r="H80" s="400" t="str">
        <f t="shared" si="0"/>
        <v/>
      </c>
      <c r="I80" s="208"/>
      <c r="K80" s="357" t="s">
        <v>183</v>
      </c>
      <c r="L80" s="353" t="s">
        <v>1387</v>
      </c>
    </row>
    <row r="81" spans="1:13" ht="26.45" customHeight="1" thickBot="1" x14ac:dyDescent="0.45">
      <c r="A81" s="287"/>
      <c r="B81" s="314"/>
      <c r="C81" s="315" t="s">
        <v>58</v>
      </c>
      <c r="D81" s="316" t="s">
        <v>48</v>
      </c>
      <c r="E81" s="354"/>
      <c r="F81" s="398"/>
      <c r="G81" s="402" t="s">
        <v>189</v>
      </c>
      <c r="H81" s="400" t="str">
        <f>IF(I81="あり",G81,"")</f>
        <v/>
      </c>
      <c r="I81" s="208"/>
      <c r="K81" s="357" t="s">
        <v>183</v>
      </c>
      <c r="L81" s="353" t="s">
        <v>1387</v>
      </c>
    </row>
    <row r="82" spans="1:13" ht="26.45" customHeight="1" x14ac:dyDescent="0.4">
      <c r="A82" s="287"/>
      <c r="B82" s="314" t="s">
        <v>11</v>
      </c>
      <c r="C82" s="315" t="s">
        <v>58</v>
      </c>
      <c r="D82" s="316" t="s">
        <v>19</v>
      </c>
      <c r="E82" s="354">
        <v>47</v>
      </c>
      <c r="F82" s="355" t="s">
        <v>176</v>
      </c>
      <c r="G82" s="403" t="s">
        <v>190</v>
      </c>
      <c r="H82" s="367"/>
      <c r="I82" s="269"/>
      <c r="K82" s="357"/>
      <c r="L82" s="353" t="s">
        <v>191</v>
      </c>
    </row>
    <row r="83" spans="1:13" ht="53.45" customHeight="1" x14ac:dyDescent="0.4">
      <c r="A83" s="287"/>
      <c r="B83" s="314" t="s">
        <v>11</v>
      </c>
      <c r="C83" s="315" t="s">
        <v>18</v>
      </c>
      <c r="D83" s="316" t="s">
        <v>48</v>
      </c>
      <c r="E83" s="354">
        <v>48</v>
      </c>
      <c r="F83" s="355" t="s">
        <v>176</v>
      </c>
      <c r="G83" s="391" t="s">
        <v>192</v>
      </c>
      <c r="H83" s="367"/>
      <c r="I83" s="3"/>
      <c r="K83" s="357" t="s">
        <v>193</v>
      </c>
      <c r="L83" s="353" t="s">
        <v>194</v>
      </c>
    </row>
    <row r="84" spans="1:13" s="408" customFormat="1" ht="146.25" customHeight="1" thickBot="1" x14ac:dyDescent="0.45">
      <c r="A84" s="404"/>
      <c r="B84" s="385"/>
      <c r="C84" s="315" t="s">
        <v>58</v>
      </c>
      <c r="D84" s="316" t="s">
        <v>195</v>
      </c>
      <c r="E84" s="405">
        <v>49</v>
      </c>
      <c r="F84" s="392" t="s">
        <v>49</v>
      </c>
      <c r="G84" s="406" t="s">
        <v>196</v>
      </c>
      <c r="H84" s="407"/>
      <c r="I84" s="4" t="str">
        <f>CONCATENATE(H85,H86,H87,H88,H89,H90,H91)</f>
        <v/>
      </c>
      <c r="J84" s="293"/>
      <c r="K84" s="357" t="s">
        <v>197</v>
      </c>
      <c r="L84" s="364" t="s">
        <v>198</v>
      </c>
    </row>
    <row r="85" spans="1:13" s="408" customFormat="1" ht="26.45" customHeight="1" x14ac:dyDescent="0.4">
      <c r="A85" s="404"/>
      <c r="B85" s="385"/>
      <c r="C85" s="315" t="s">
        <v>58</v>
      </c>
      <c r="D85" s="316" t="s">
        <v>48</v>
      </c>
      <c r="E85" s="409"/>
      <c r="F85" s="410"/>
      <c r="G85" s="411" t="s">
        <v>199</v>
      </c>
      <c r="H85" s="412" t="str">
        <f t="shared" ref="H85:H90" si="1">IF(I85="あり",G85&amp;"
","")</f>
        <v/>
      </c>
      <c r="I85" s="208"/>
      <c r="J85" s="293"/>
      <c r="K85" s="357" t="s">
        <v>183</v>
      </c>
      <c r="L85" s="413"/>
    </row>
    <row r="86" spans="1:13" s="408" customFormat="1" ht="26.45" customHeight="1" x14ac:dyDescent="0.4">
      <c r="A86" s="404"/>
      <c r="B86" s="385"/>
      <c r="C86" s="315" t="s">
        <v>58</v>
      </c>
      <c r="D86" s="316" t="s">
        <v>48</v>
      </c>
      <c r="E86" s="409"/>
      <c r="F86" s="410"/>
      <c r="G86" s="414" t="s">
        <v>197</v>
      </c>
      <c r="H86" s="412" t="str">
        <f t="shared" si="1"/>
        <v/>
      </c>
      <c r="I86" s="208"/>
      <c r="J86" s="293"/>
      <c r="K86" s="357" t="s">
        <v>181</v>
      </c>
      <c r="L86" s="413"/>
    </row>
    <row r="87" spans="1:13" s="408" customFormat="1" ht="26.45" customHeight="1" x14ac:dyDescent="0.4">
      <c r="A87" s="404"/>
      <c r="B87" s="385"/>
      <c r="C87" s="315" t="s">
        <v>58</v>
      </c>
      <c r="D87" s="316" t="s">
        <v>48</v>
      </c>
      <c r="E87" s="409"/>
      <c r="F87" s="410"/>
      <c r="G87" s="414" t="s">
        <v>200</v>
      </c>
      <c r="H87" s="412" t="str">
        <f t="shared" si="1"/>
        <v/>
      </c>
      <c r="I87" s="208"/>
      <c r="J87" s="293"/>
      <c r="K87" s="357" t="s">
        <v>183</v>
      </c>
      <c r="L87" s="413"/>
    </row>
    <row r="88" spans="1:13" s="408" customFormat="1" ht="26.45" customHeight="1" x14ac:dyDescent="0.4">
      <c r="A88" s="404"/>
      <c r="B88" s="385"/>
      <c r="C88" s="315" t="s">
        <v>58</v>
      </c>
      <c r="D88" s="316" t="s">
        <v>48</v>
      </c>
      <c r="E88" s="409"/>
      <c r="F88" s="410"/>
      <c r="G88" s="414" t="s">
        <v>201</v>
      </c>
      <c r="H88" s="412" t="str">
        <f t="shared" si="1"/>
        <v/>
      </c>
      <c r="I88" s="208"/>
      <c r="J88" s="293"/>
      <c r="K88" s="357" t="s">
        <v>183</v>
      </c>
      <c r="L88" s="413"/>
    </row>
    <row r="89" spans="1:13" s="408" customFormat="1" ht="26.45" customHeight="1" x14ac:dyDescent="0.4">
      <c r="A89" s="404"/>
      <c r="B89" s="385"/>
      <c r="C89" s="315" t="s">
        <v>58</v>
      </c>
      <c r="D89" s="316" t="s">
        <v>48</v>
      </c>
      <c r="E89" s="409"/>
      <c r="F89" s="410"/>
      <c r="G89" s="414" t="s">
        <v>202</v>
      </c>
      <c r="H89" s="412" t="str">
        <f t="shared" si="1"/>
        <v/>
      </c>
      <c r="I89" s="208"/>
      <c r="J89" s="293"/>
      <c r="K89" s="357" t="s">
        <v>183</v>
      </c>
      <c r="L89" s="413"/>
    </row>
    <row r="90" spans="1:13" s="408" customFormat="1" ht="26.45" customHeight="1" x14ac:dyDescent="0.4">
      <c r="A90" s="404"/>
      <c r="B90" s="385"/>
      <c r="C90" s="315" t="s">
        <v>58</v>
      </c>
      <c r="D90" s="316" t="s">
        <v>48</v>
      </c>
      <c r="E90" s="409"/>
      <c r="F90" s="410"/>
      <c r="G90" s="414" t="s">
        <v>203</v>
      </c>
      <c r="H90" s="412" t="str">
        <f t="shared" si="1"/>
        <v/>
      </c>
      <c r="I90" s="208"/>
      <c r="J90" s="293"/>
      <c r="K90" s="357" t="s">
        <v>183</v>
      </c>
      <c r="L90" s="413"/>
    </row>
    <row r="91" spans="1:13" s="408" customFormat="1" ht="26.45" customHeight="1" thickBot="1" x14ac:dyDescent="0.45">
      <c r="A91" s="404"/>
      <c r="B91" s="385"/>
      <c r="C91" s="315" t="s">
        <v>58</v>
      </c>
      <c r="D91" s="316" t="s">
        <v>48</v>
      </c>
      <c r="E91" s="409"/>
      <c r="F91" s="410"/>
      <c r="G91" s="415" t="s">
        <v>204</v>
      </c>
      <c r="H91" s="412" t="str">
        <f>IF(I91="あり",G91,"")</f>
        <v/>
      </c>
      <c r="I91" s="208"/>
      <c r="J91" s="293"/>
      <c r="K91" s="357" t="s">
        <v>183</v>
      </c>
      <c r="L91" s="413"/>
    </row>
    <row r="92" spans="1:13" ht="26.45" customHeight="1" x14ac:dyDescent="0.4">
      <c r="A92" s="287"/>
      <c r="B92" s="314" t="s">
        <v>11</v>
      </c>
      <c r="C92" s="315" t="s">
        <v>18</v>
      </c>
      <c r="D92" s="316" t="s">
        <v>48</v>
      </c>
      <c r="E92" s="354">
        <v>50</v>
      </c>
      <c r="F92" s="355" t="s">
        <v>176</v>
      </c>
      <c r="G92" s="403" t="s">
        <v>205</v>
      </c>
      <c r="H92" s="367"/>
      <c r="I92" s="3"/>
      <c r="K92" s="357" t="s">
        <v>207</v>
      </c>
      <c r="L92" s="353" t="s">
        <v>208</v>
      </c>
    </row>
    <row r="93" spans="1:13" ht="26.45" customHeight="1" x14ac:dyDescent="0.4">
      <c r="A93" s="287"/>
      <c r="B93" s="314" t="s">
        <v>11</v>
      </c>
      <c r="C93" s="315" t="s">
        <v>18</v>
      </c>
      <c r="D93" s="316" t="s">
        <v>48</v>
      </c>
      <c r="E93" s="354">
        <v>51</v>
      </c>
      <c r="F93" s="355" t="s">
        <v>176</v>
      </c>
      <c r="G93" s="391" t="s">
        <v>209</v>
      </c>
      <c r="H93" s="367"/>
      <c r="I93" s="3"/>
      <c r="K93" s="357" t="s">
        <v>210</v>
      </c>
      <c r="L93" s="364" t="s">
        <v>211</v>
      </c>
      <c r="M93" s="308"/>
    </row>
    <row r="94" spans="1:13" ht="26.45" customHeight="1" x14ac:dyDescent="0.4">
      <c r="A94" s="287"/>
      <c r="B94" s="314" t="s">
        <v>11</v>
      </c>
      <c r="C94" s="315" t="s">
        <v>18</v>
      </c>
      <c r="D94" s="316" t="s">
        <v>19</v>
      </c>
      <c r="E94" s="354">
        <v>52</v>
      </c>
      <c r="F94" s="355" t="s">
        <v>176</v>
      </c>
      <c r="G94" s="391" t="s">
        <v>212</v>
      </c>
      <c r="H94" s="367"/>
      <c r="I94" s="3"/>
      <c r="K94" s="357" t="s">
        <v>213</v>
      </c>
      <c r="L94" s="353" t="s">
        <v>214</v>
      </c>
    </row>
    <row r="95" spans="1:13" ht="26.45" customHeight="1" x14ac:dyDescent="0.4">
      <c r="A95" s="287"/>
      <c r="B95" s="314" t="s">
        <v>11</v>
      </c>
      <c r="C95" s="315" t="s">
        <v>18</v>
      </c>
      <c r="D95" s="316" t="s">
        <v>19</v>
      </c>
      <c r="E95" s="354">
        <v>53</v>
      </c>
      <c r="F95" s="355" t="s">
        <v>176</v>
      </c>
      <c r="G95" s="391" t="s">
        <v>215</v>
      </c>
      <c r="H95" s="367"/>
      <c r="I95" s="3"/>
      <c r="K95" s="357" t="s">
        <v>216</v>
      </c>
      <c r="L95" s="353" t="s">
        <v>217</v>
      </c>
    </row>
    <row r="96" spans="1:13" ht="26.45" customHeight="1" x14ac:dyDescent="0.4">
      <c r="A96" s="287"/>
      <c r="B96" s="314" t="s">
        <v>11</v>
      </c>
      <c r="C96" s="315" t="s">
        <v>18</v>
      </c>
      <c r="D96" s="316" t="s">
        <v>48</v>
      </c>
      <c r="E96" s="354">
        <v>54</v>
      </c>
      <c r="F96" s="355" t="s">
        <v>176</v>
      </c>
      <c r="G96" s="391" t="s">
        <v>218</v>
      </c>
      <c r="H96" s="367"/>
      <c r="I96" s="3"/>
      <c r="K96" s="357" t="s">
        <v>220</v>
      </c>
      <c r="L96" s="353"/>
    </row>
    <row r="97" spans="1:12" ht="26.45" customHeight="1" x14ac:dyDescent="0.4">
      <c r="A97" s="287"/>
      <c r="B97" s="385"/>
      <c r="C97" s="315" t="s">
        <v>58</v>
      </c>
      <c r="D97" s="316" t="s">
        <v>19</v>
      </c>
      <c r="E97" s="416">
        <v>55</v>
      </c>
      <c r="F97" s="355" t="s">
        <v>49</v>
      </c>
      <c r="G97" s="391" t="s">
        <v>221</v>
      </c>
      <c r="H97" s="367"/>
      <c r="I97" s="204"/>
      <c r="K97" s="357">
        <v>13</v>
      </c>
      <c r="L97" s="364" t="s">
        <v>223</v>
      </c>
    </row>
    <row r="98" spans="1:12" ht="26.45" customHeight="1" x14ac:dyDescent="0.4">
      <c r="A98" s="287"/>
      <c r="B98" s="314"/>
      <c r="C98" s="315" t="s">
        <v>58</v>
      </c>
      <c r="D98" s="316" t="s">
        <v>45</v>
      </c>
      <c r="E98" s="416">
        <v>56</v>
      </c>
      <c r="F98" s="355" t="s">
        <v>176</v>
      </c>
      <c r="G98" s="391" t="s">
        <v>224</v>
      </c>
      <c r="H98" s="367"/>
      <c r="I98" s="4" t="str">
        <f>IFERROR(IF(I97="","",VLOOKUP(I97,都道府県コード!$A$3:$C$50,3,FALSE)),"")</f>
        <v/>
      </c>
      <c r="K98" s="357" t="s">
        <v>225</v>
      </c>
      <c r="L98" s="364" t="s">
        <v>226</v>
      </c>
    </row>
    <row r="99" spans="1:12" ht="26.45" customHeight="1" x14ac:dyDescent="0.4">
      <c r="A99" s="287"/>
      <c r="B99" s="385"/>
      <c r="C99" s="315" t="s">
        <v>58</v>
      </c>
      <c r="D99" s="316" t="s">
        <v>19</v>
      </c>
      <c r="E99" s="416">
        <v>57</v>
      </c>
      <c r="F99" s="355" t="s">
        <v>49</v>
      </c>
      <c r="G99" s="391" t="s">
        <v>1339</v>
      </c>
      <c r="H99" s="367"/>
      <c r="I99" s="204"/>
      <c r="K99" s="357">
        <v>502</v>
      </c>
      <c r="L99" s="364" t="s">
        <v>227</v>
      </c>
    </row>
    <row r="100" spans="1:12" ht="26.45" customHeight="1" x14ac:dyDescent="0.4">
      <c r="A100" s="287"/>
      <c r="B100" s="385"/>
      <c r="C100" s="315" t="s">
        <v>58</v>
      </c>
      <c r="D100" s="316" t="s">
        <v>45</v>
      </c>
      <c r="E100" s="416">
        <v>58</v>
      </c>
      <c r="F100" s="355" t="s">
        <v>176</v>
      </c>
      <c r="G100" s="391" t="s">
        <v>228</v>
      </c>
      <c r="H100" s="367"/>
      <c r="I100" s="4" t="str">
        <f>IFERROR(IF(I99="","",VLOOKUP(I99,国・地域コード!$B$7:$C$189,2,FALSE)),"")</f>
        <v/>
      </c>
      <c r="K100" s="357" t="s">
        <v>229</v>
      </c>
      <c r="L100" s="364" t="s">
        <v>230</v>
      </c>
    </row>
    <row r="101" spans="1:12" ht="26.45" customHeight="1" x14ac:dyDescent="0.4">
      <c r="A101" s="287"/>
      <c r="B101" s="314" t="s">
        <v>11</v>
      </c>
      <c r="C101" s="315" t="s">
        <v>18</v>
      </c>
      <c r="D101" s="316" t="s">
        <v>48</v>
      </c>
      <c r="E101" s="354">
        <v>59</v>
      </c>
      <c r="F101" s="355" t="s">
        <v>176</v>
      </c>
      <c r="G101" s="391" t="s">
        <v>231</v>
      </c>
      <c r="H101" s="367"/>
      <c r="I101" s="3"/>
      <c r="K101" s="357" t="s">
        <v>232</v>
      </c>
      <c r="L101" s="364" t="s">
        <v>233</v>
      </c>
    </row>
    <row r="102" spans="1:12" ht="26.45" customHeight="1" x14ac:dyDescent="0.4">
      <c r="A102" s="287"/>
      <c r="B102" s="314" t="s">
        <v>11</v>
      </c>
      <c r="C102" s="315" t="s">
        <v>18</v>
      </c>
      <c r="D102" s="316" t="s">
        <v>19</v>
      </c>
      <c r="E102" s="354">
        <v>60</v>
      </c>
      <c r="F102" s="355" t="s">
        <v>176</v>
      </c>
      <c r="G102" s="391" t="s">
        <v>234</v>
      </c>
      <c r="H102" s="367"/>
      <c r="I102" s="114"/>
      <c r="K102" s="417" t="s">
        <v>235</v>
      </c>
      <c r="L102" s="364" t="s">
        <v>236</v>
      </c>
    </row>
    <row r="103" spans="1:12" ht="30.6" customHeight="1" x14ac:dyDescent="0.4">
      <c r="A103" s="287"/>
      <c r="B103" s="314" t="s">
        <v>11</v>
      </c>
      <c r="C103" s="315" t="s">
        <v>18</v>
      </c>
      <c r="D103" s="316" t="s">
        <v>19</v>
      </c>
      <c r="E103" s="368">
        <v>61</v>
      </c>
      <c r="F103" s="369" t="s">
        <v>176</v>
      </c>
      <c r="G103" s="418" t="s">
        <v>237</v>
      </c>
      <c r="H103" s="419"/>
      <c r="I103" s="209"/>
      <c r="K103" s="420" t="s">
        <v>238</v>
      </c>
      <c r="L103" s="383" t="s">
        <v>239</v>
      </c>
    </row>
    <row r="104" spans="1:12" s="289" customFormat="1" ht="26.45" customHeight="1" x14ac:dyDescent="0.4">
      <c r="A104" s="287"/>
      <c r="B104" s="314"/>
      <c r="C104" s="315"/>
      <c r="D104" s="316"/>
      <c r="E104" s="317"/>
      <c r="F104" s="318"/>
      <c r="G104" s="318"/>
      <c r="H104" s="319"/>
      <c r="I104" s="320"/>
      <c r="J104" s="321"/>
      <c r="K104" s="322"/>
      <c r="L104" s="323"/>
    </row>
    <row r="105" spans="1:12" s="289" customFormat="1" ht="26.45" customHeight="1" x14ac:dyDescent="0.4">
      <c r="A105" s="287"/>
      <c r="B105" s="324"/>
      <c r="C105" s="325"/>
      <c r="D105" s="326" t="s">
        <v>240</v>
      </c>
      <c r="E105" s="327"/>
      <c r="F105" s="318"/>
      <c r="G105" s="318"/>
      <c r="H105" s="319"/>
      <c r="I105" s="320"/>
      <c r="J105" s="321"/>
      <c r="K105" s="322"/>
      <c r="L105" s="323"/>
    </row>
    <row r="106" spans="1:12" s="289" customFormat="1" ht="26.45" customHeight="1" x14ac:dyDescent="0.4">
      <c r="A106" s="287"/>
      <c r="B106" s="324"/>
      <c r="C106" s="325"/>
      <c r="D106" s="326" t="s">
        <v>241</v>
      </c>
      <c r="E106" s="328"/>
      <c r="F106" s="318"/>
      <c r="G106" s="318"/>
      <c r="H106" s="319"/>
      <c r="I106" s="320"/>
      <c r="J106" s="321"/>
      <c r="K106" s="322"/>
      <c r="L106" s="323"/>
    </row>
    <row r="107" spans="1:12" s="289" customFormat="1" ht="26.45" customHeight="1" x14ac:dyDescent="0.4">
      <c r="A107" s="287"/>
      <c r="B107" s="324"/>
      <c r="C107" s="326"/>
      <c r="D107" s="326" t="s">
        <v>242</v>
      </c>
      <c r="E107" s="329"/>
      <c r="F107" s="330"/>
      <c r="G107" s="331"/>
      <c r="H107" s="331"/>
      <c r="I107" s="331"/>
      <c r="J107" s="321"/>
      <c r="K107" s="332"/>
      <c r="L107" s="333"/>
    </row>
    <row r="108" spans="1:12" ht="37.5" x14ac:dyDescent="0.4">
      <c r="A108" s="287"/>
      <c r="B108" s="289" t="s">
        <v>11</v>
      </c>
      <c r="C108" s="290"/>
      <c r="E108" s="309" t="s">
        <v>12</v>
      </c>
      <c r="F108" s="302" t="s">
        <v>13</v>
      </c>
      <c r="G108" s="302" t="s">
        <v>14</v>
      </c>
      <c r="H108" s="302"/>
      <c r="I108" s="302" t="s">
        <v>15</v>
      </c>
      <c r="K108" s="303" t="s">
        <v>16</v>
      </c>
      <c r="L108" s="304" t="s">
        <v>17</v>
      </c>
    </row>
    <row r="109" spans="1:12" s="408" customFormat="1" ht="26.45" customHeight="1" thickBot="1" x14ac:dyDescent="0.45">
      <c r="A109" s="404"/>
      <c r="B109" s="385"/>
      <c r="C109" s="315" t="s">
        <v>18</v>
      </c>
      <c r="D109" s="316" t="s">
        <v>48</v>
      </c>
      <c r="E109" s="421">
        <v>62</v>
      </c>
      <c r="F109" s="422" t="s">
        <v>49</v>
      </c>
      <c r="G109" s="423" t="s">
        <v>243</v>
      </c>
      <c r="H109" s="424"/>
      <c r="I109" s="286"/>
      <c r="J109" s="321"/>
      <c r="K109" s="357" t="s">
        <v>244</v>
      </c>
      <c r="L109" s="364" t="s">
        <v>245</v>
      </c>
    </row>
    <row r="110" spans="1:12" ht="26.45" customHeight="1" thickTop="1" x14ac:dyDescent="0.4">
      <c r="A110" s="287"/>
      <c r="B110" s="314" t="s">
        <v>11</v>
      </c>
      <c r="C110" s="315" t="s">
        <v>58</v>
      </c>
      <c r="D110" s="316" t="s">
        <v>19</v>
      </c>
      <c r="E110" s="425">
        <v>63</v>
      </c>
      <c r="F110" s="426" t="s">
        <v>246</v>
      </c>
      <c r="G110" s="427" t="s">
        <v>247</v>
      </c>
      <c r="H110" s="428"/>
      <c r="I110" s="273"/>
      <c r="J110" s="321"/>
      <c r="K110" s="357" t="s">
        <v>248</v>
      </c>
      <c r="L110" s="353" t="s">
        <v>249</v>
      </c>
    </row>
    <row r="111" spans="1:12" ht="26.45" customHeight="1" x14ac:dyDescent="0.4">
      <c r="A111" s="287"/>
      <c r="B111" s="314" t="s">
        <v>11</v>
      </c>
      <c r="C111" s="315" t="s">
        <v>58</v>
      </c>
      <c r="D111" s="316" t="s">
        <v>19</v>
      </c>
      <c r="E111" s="354">
        <v>64</v>
      </c>
      <c r="F111" s="355" t="s">
        <v>246</v>
      </c>
      <c r="G111" s="391" t="s">
        <v>250</v>
      </c>
      <c r="H111" s="367"/>
      <c r="I111" s="269"/>
      <c r="J111" s="321"/>
      <c r="K111" s="357" t="s">
        <v>251</v>
      </c>
      <c r="L111" s="353" t="s">
        <v>252</v>
      </c>
    </row>
    <row r="112" spans="1:12" ht="26.45" customHeight="1" x14ac:dyDescent="0.4">
      <c r="A112" s="287"/>
      <c r="B112" s="314" t="s">
        <v>11</v>
      </c>
      <c r="C112" s="315" t="s">
        <v>58</v>
      </c>
      <c r="D112" s="316" t="s">
        <v>48</v>
      </c>
      <c r="E112" s="354">
        <v>65</v>
      </c>
      <c r="F112" s="355" t="s">
        <v>49</v>
      </c>
      <c r="G112" s="391" t="s">
        <v>253</v>
      </c>
      <c r="H112" s="367"/>
      <c r="I112" s="269"/>
      <c r="J112" s="321"/>
      <c r="K112" s="357" t="s">
        <v>254</v>
      </c>
      <c r="L112" s="364" t="s">
        <v>233</v>
      </c>
    </row>
    <row r="113" spans="1:12" ht="26.45" customHeight="1" x14ac:dyDescent="0.4">
      <c r="A113" s="287"/>
      <c r="B113" s="314" t="s">
        <v>11</v>
      </c>
      <c r="C113" s="315" t="s">
        <v>58</v>
      </c>
      <c r="D113" s="316" t="s">
        <v>19</v>
      </c>
      <c r="E113" s="354">
        <v>66</v>
      </c>
      <c r="F113" s="355" t="s">
        <v>246</v>
      </c>
      <c r="G113" s="366" t="s">
        <v>255</v>
      </c>
      <c r="H113" s="367"/>
      <c r="I113" s="270"/>
      <c r="J113" s="321"/>
      <c r="K113" s="417" t="s">
        <v>256</v>
      </c>
      <c r="L113" s="364" t="s">
        <v>257</v>
      </c>
    </row>
    <row r="114" spans="1:12" ht="26.45" customHeight="1" x14ac:dyDescent="0.4">
      <c r="A114" s="287"/>
      <c r="B114" s="314" t="s">
        <v>11</v>
      </c>
      <c r="C114" s="315" t="s">
        <v>58</v>
      </c>
      <c r="D114" s="316" t="s">
        <v>48</v>
      </c>
      <c r="E114" s="354">
        <v>67</v>
      </c>
      <c r="F114" s="355" t="s">
        <v>246</v>
      </c>
      <c r="G114" s="366" t="s">
        <v>258</v>
      </c>
      <c r="H114" s="367"/>
      <c r="I114" s="269"/>
      <c r="J114" s="321"/>
      <c r="K114" s="357" t="s">
        <v>259</v>
      </c>
      <c r="L114" s="353" t="s">
        <v>260</v>
      </c>
    </row>
    <row r="115" spans="1:12" ht="26.45" customHeight="1" thickBot="1" x14ac:dyDescent="0.45">
      <c r="A115" s="287"/>
      <c r="B115" s="314" t="s">
        <v>11</v>
      </c>
      <c r="C115" s="315" t="s">
        <v>58</v>
      </c>
      <c r="D115" s="316" t="s">
        <v>19</v>
      </c>
      <c r="E115" s="429">
        <v>68</v>
      </c>
      <c r="F115" s="430" t="s">
        <v>246</v>
      </c>
      <c r="G115" s="431" t="s">
        <v>261</v>
      </c>
      <c r="H115" s="432"/>
      <c r="I115" s="274"/>
      <c r="J115" s="321"/>
      <c r="K115" s="417" t="s">
        <v>262</v>
      </c>
      <c r="L115" s="364" t="s">
        <v>263</v>
      </c>
    </row>
    <row r="116" spans="1:12" ht="26.45" customHeight="1" thickTop="1" x14ac:dyDescent="0.4">
      <c r="A116" s="287"/>
      <c r="B116" s="314" t="s">
        <v>11</v>
      </c>
      <c r="C116" s="315" t="s">
        <v>58</v>
      </c>
      <c r="D116" s="316" t="s">
        <v>19</v>
      </c>
      <c r="E116" s="433">
        <v>69</v>
      </c>
      <c r="F116" s="434" t="s">
        <v>264</v>
      </c>
      <c r="G116" s="435" t="s">
        <v>265</v>
      </c>
      <c r="H116" s="436"/>
      <c r="I116" s="272"/>
      <c r="J116" s="321"/>
      <c r="K116" s="357" t="s">
        <v>266</v>
      </c>
      <c r="L116" s="353" t="s">
        <v>249</v>
      </c>
    </row>
    <row r="117" spans="1:12" ht="26.45" customHeight="1" x14ac:dyDescent="0.4">
      <c r="A117" s="287"/>
      <c r="B117" s="314" t="s">
        <v>11</v>
      </c>
      <c r="C117" s="315" t="s">
        <v>58</v>
      </c>
      <c r="D117" s="316" t="s">
        <v>19</v>
      </c>
      <c r="E117" s="354">
        <v>70</v>
      </c>
      <c r="F117" s="355" t="s">
        <v>264</v>
      </c>
      <c r="G117" s="366" t="s">
        <v>267</v>
      </c>
      <c r="H117" s="367"/>
      <c r="I117" s="269"/>
      <c r="J117" s="321"/>
      <c r="K117" s="357" t="s">
        <v>268</v>
      </c>
      <c r="L117" s="353" t="s">
        <v>269</v>
      </c>
    </row>
    <row r="118" spans="1:12" ht="26.45" customHeight="1" x14ac:dyDescent="0.4">
      <c r="A118" s="287"/>
      <c r="B118" s="314" t="s">
        <v>11</v>
      </c>
      <c r="C118" s="315" t="s">
        <v>58</v>
      </c>
      <c r="D118" s="316" t="s">
        <v>48</v>
      </c>
      <c r="E118" s="354">
        <v>71</v>
      </c>
      <c r="F118" s="355" t="s">
        <v>49</v>
      </c>
      <c r="G118" s="366" t="s">
        <v>270</v>
      </c>
      <c r="H118" s="367"/>
      <c r="I118" s="269"/>
      <c r="J118" s="321"/>
      <c r="K118" s="357" t="s">
        <v>254</v>
      </c>
      <c r="L118" s="364" t="s">
        <v>233</v>
      </c>
    </row>
    <row r="119" spans="1:12" ht="26.45" customHeight="1" x14ac:dyDescent="0.4">
      <c r="A119" s="287"/>
      <c r="B119" s="314" t="s">
        <v>11</v>
      </c>
      <c r="C119" s="315" t="s">
        <v>58</v>
      </c>
      <c r="D119" s="316" t="s">
        <v>19</v>
      </c>
      <c r="E119" s="354">
        <v>72</v>
      </c>
      <c r="F119" s="355" t="s">
        <v>264</v>
      </c>
      <c r="G119" s="366" t="s">
        <v>271</v>
      </c>
      <c r="H119" s="367"/>
      <c r="I119" s="270"/>
      <c r="J119" s="321"/>
      <c r="K119" s="417" t="s">
        <v>272</v>
      </c>
      <c r="L119" s="364" t="s">
        <v>257</v>
      </c>
    </row>
    <row r="120" spans="1:12" ht="26.45" customHeight="1" x14ac:dyDescent="0.4">
      <c r="A120" s="287"/>
      <c r="B120" s="314" t="s">
        <v>11</v>
      </c>
      <c r="C120" s="315" t="s">
        <v>58</v>
      </c>
      <c r="D120" s="316" t="s">
        <v>48</v>
      </c>
      <c r="E120" s="354">
        <v>73</v>
      </c>
      <c r="F120" s="355" t="s">
        <v>264</v>
      </c>
      <c r="G120" s="366" t="s">
        <v>273</v>
      </c>
      <c r="H120" s="367"/>
      <c r="I120" s="269"/>
      <c r="J120" s="321"/>
      <c r="K120" s="357" t="s">
        <v>259</v>
      </c>
      <c r="L120" s="364" t="s">
        <v>274</v>
      </c>
    </row>
    <row r="121" spans="1:12" ht="26.45" customHeight="1" thickBot="1" x14ac:dyDescent="0.45">
      <c r="A121" s="287"/>
      <c r="B121" s="314" t="s">
        <v>11</v>
      </c>
      <c r="C121" s="315" t="s">
        <v>58</v>
      </c>
      <c r="D121" s="316" t="s">
        <v>19</v>
      </c>
      <c r="E121" s="437">
        <v>74</v>
      </c>
      <c r="F121" s="438" t="s">
        <v>264</v>
      </c>
      <c r="G121" s="406" t="s">
        <v>275</v>
      </c>
      <c r="H121" s="439"/>
      <c r="I121" s="278"/>
      <c r="J121" s="321"/>
      <c r="K121" s="417" t="s">
        <v>276</v>
      </c>
      <c r="L121" s="364" t="s">
        <v>263</v>
      </c>
    </row>
    <row r="122" spans="1:12" ht="26.45" customHeight="1" thickTop="1" x14ac:dyDescent="0.4">
      <c r="A122" s="287"/>
      <c r="B122" s="314" t="s">
        <v>11</v>
      </c>
      <c r="C122" s="315" t="s">
        <v>18</v>
      </c>
      <c r="D122" s="316" t="s">
        <v>19</v>
      </c>
      <c r="E122" s="425">
        <v>75</v>
      </c>
      <c r="F122" s="426" t="s">
        <v>277</v>
      </c>
      <c r="G122" s="427" t="s">
        <v>278</v>
      </c>
      <c r="H122" s="428"/>
      <c r="I122" s="273"/>
      <c r="J122" s="321"/>
      <c r="K122" s="357" t="s">
        <v>279</v>
      </c>
      <c r="L122" s="364" t="s">
        <v>280</v>
      </c>
    </row>
    <row r="123" spans="1:12" ht="26.45" customHeight="1" x14ac:dyDescent="0.4">
      <c r="A123" s="287"/>
      <c r="B123" s="314" t="s">
        <v>11</v>
      </c>
      <c r="C123" s="315" t="s">
        <v>18</v>
      </c>
      <c r="D123" s="316" t="s">
        <v>19</v>
      </c>
      <c r="E123" s="354">
        <v>76</v>
      </c>
      <c r="F123" s="355" t="s">
        <v>277</v>
      </c>
      <c r="G123" s="391" t="s">
        <v>281</v>
      </c>
      <c r="H123" s="367"/>
      <c r="I123" s="269"/>
      <c r="J123" s="321"/>
      <c r="K123" s="357" t="s">
        <v>268</v>
      </c>
      <c r="L123" s="364" t="s">
        <v>269</v>
      </c>
    </row>
    <row r="124" spans="1:12" ht="26.45" customHeight="1" thickBot="1" x14ac:dyDescent="0.45">
      <c r="A124" s="287"/>
      <c r="B124" s="314" t="s">
        <v>11</v>
      </c>
      <c r="C124" s="315" t="s">
        <v>18</v>
      </c>
      <c r="D124" s="316" t="s">
        <v>19</v>
      </c>
      <c r="E124" s="429">
        <v>77</v>
      </c>
      <c r="F124" s="430" t="s">
        <v>277</v>
      </c>
      <c r="G124" s="431" t="s">
        <v>282</v>
      </c>
      <c r="H124" s="432"/>
      <c r="I124" s="274"/>
      <c r="J124" s="321"/>
      <c r="K124" s="417" t="s">
        <v>283</v>
      </c>
      <c r="L124" s="364" t="s">
        <v>284</v>
      </c>
    </row>
    <row r="125" spans="1:12" ht="26.45" customHeight="1" thickTop="1" thickBot="1" x14ac:dyDescent="0.45">
      <c r="A125" s="287"/>
      <c r="B125" s="314" t="s">
        <v>11</v>
      </c>
      <c r="C125" s="315" t="s">
        <v>58</v>
      </c>
      <c r="D125" s="316" t="s">
        <v>19</v>
      </c>
      <c r="E125" s="440">
        <v>78</v>
      </c>
      <c r="F125" s="441" t="s">
        <v>285</v>
      </c>
      <c r="G125" s="442" t="s">
        <v>286</v>
      </c>
      <c r="H125" s="443"/>
      <c r="I125" s="275"/>
      <c r="K125" s="357" t="s">
        <v>287</v>
      </c>
      <c r="L125" s="364" t="s">
        <v>288</v>
      </c>
    </row>
    <row r="126" spans="1:12" ht="26.45" customHeight="1" thickTop="1" x14ac:dyDescent="0.4">
      <c r="A126" s="287"/>
      <c r="B126" s="314" t="s">
        <v>11</v>
      </c>
      <c r="C126" s="315" t="s">
        <v>18</v>
      </c>
      <c r="D126" s="316" t="s">
        <v>48</v>
      </c>
      <c r="E126" s="425">
        <v>79</v>
      </c>
      <c r="F126" s="426" t="s">
        <v>289</v>
      </c>
      <c r="G126" s="427" t="s">
        <v>290</v>
      </c>
      <c r="H126" s="428"/>
      <c r="I126" s="273"/>
      <c r="K126" s="357" t="s">
        <v>181</v>
      </c>
      <c r="L126" s="364" t="s">
        <v>291</v>
      </c>
    </row>
    <row r="127" spans="1:12" ht="26.45" customHeight="1" x14ac:dyDescent="0.4">
      <c r="A127" s="287"/>
      <c r="B127" s="314" t="s">
        <v>11</v>
      </c>
      <c r="C127" s="315" t="s">
        <v>58</v>
      </c>
      <c r="D127" s="316" t="s">
        <v>19</v>
      </c>
      <c r="E127" s="354">
        <v>80</v>
      </c>
      <c r="F127" s="355" t="s">
        <v>289</v>
      </c>
      <c r="G127" s="391" t="s">
        <v>292</v>
      </c>
      <c r="H127" s="367"/>
      <c r="I127" s="269"/>
      <c r="K127" s="357" t="s">
        <v>293</v>
      </c>
      <c r="L127" s="353" t="s">
        <v>294</v>
      </c>
    </row>
    <row r="128" spans="1:12" ht="26.45" customHeight="1" x14ac:dyDescent="0.4">
      <c r="A128" s="287"/>
      <c r="B128" s="314" t="s">
        <v>11</v>
      </c>
      <c r="C128" s="315" t="s">
        <v>18</v>
      </c>
      <c r="D128" s="316" t="s">
        <v>19</v>
      </c>
      <c r="E128" s="354">
        <v>81</v>
      </c>
      <c r="F128" s="355" t="s">
        <v>289</v>
      </c>
      <c r="G128" s="391" t="s">
        <v>295</v>
      </c>
      <c r="H128" s="367"/>
      <c r="I128" s="269"/>
      <c r="K128" s="357">
        <v>5</v>
      </c>
      <c r="L128" s="364" t="s">
        <v>296</v>
      </c>
    </row>
    <row r="129" spans="1:12" ht="26.45" customHeight="1" x14ac:dyDescent="0.4">
      <c r="A129" s="287"/>
      <c r="B129" s="314" t="s">
        <v>11</v>
      </c>
      <c r="C129" s="315" t="s">
        <v>18</v>
      </c>
      <c r="D129" s="316" t="s">
        <v>19</v>
      </c>
      <c r="E129" s="354">
        <v>82</v>
      </c>
      <c r="F129" s="355" t="s">
        <v>289</v>
      </c>
      <c r="G129" s="391" t="s">
        <v>297</v>
      </c>
      <c r="H129" s="367"/>
      <c r="I129" s="269"/>
      <c r="K129" s="357">
        <v>5</v>
      </c>
      <c r="L129" s="364" t="s">
        <v>298</v>
      </c>
    </row>
    <row r="130" spans="1:12" ht="26.45" customHeight="1" x14ac:dyDescent="0.4">
      <c r="A130" s="287"/>
      <c r="B130" s="314" t="s">
        <v>11</v>
      </c>
      <c r="C130" s="315" t="s">
        <v>18</v>
      </c>
      <c r="D130" s="316" t="s">
        <v>48</v>
      </c>
      <c r="E130" s="354">
        <v>83</v>
      </c>
      <c r="F130" s="355" t="s">
        <v>289</v>
      </c>
      <c r="G130" s="366" t="s">
        <v>299</v>
      </c>
      <c r="H130" s="367"/>
      <c r="I130" s="205"/>
      <c r="K130" s="357" t="s">
        <v>301</v>
      </c>
      <c r="L130" s="364" t="s">
        <v>302</v>
      </c>
    </row>
    <row r="131" spans="1:12" ht="40.9" customHeight="1" x14ac:dyDescent="0.4">
      <c r="A131" s="287"/>
      <c r="B131" s="314" t="s">
        <v>11</v>
      </c>
      <c r="C131" s="315" t="s">
        <v>58</v>
      </c>
      <c r="D131" s="316" t="s">
        <v>19</v>
      </c>
      <c r="E131" s="354">
        <v>84</v>
      </c>
      <c r="F131" s="355" t="s">
        <v>289</v>
      </c>
      <c r="G131" s="391" t="s">
        <v>303</v>
      </c>
      <c r="H131" s="367"/>
      <c r="I131" s="269"/>
      <c r="K131" s="357" t="s">
        <v>304</v>
      </c>
      <c r="L131" s="364" t="s">
        <v>305</v>
      </c>
    </row>
    <row r="132" spans="1:12" ht="67.900000000000006" customHeight="1" x14ac:dyDescent="0.4">
      <c r="A132" s="287"/>
      <c r="B132" s="314" t="s">
        <v>11</v>
      </c>
      <c r="C132" s="315" t="s">
        <v>18</v>
      </c>
      <c r="D132" s="316" t="s">
        <v>48</v>
      </c>
      <c r="E132" s="354">
        <v>85</v>
      </c>
      <c r="F132" s="355" t="s">
        <v>289</v>
      </c>
      <c r="G132" s="391" t="s">
        <v>306</v>
      </c>
      <c r="H132" s="367"/>
      <c r="I132" s="269"/>
      <c r="K132" s="357" t="s">
        <v>307</v>
      </c>
      <c r="L132" s="364" t="s">
        <v>308</v>
      </c>
    </row>
    <row r="133" spans="1:12" ht="26.45" customHeight="1" thickBot="1" x14ac:dyDescent="0.45">
      <c r="A133" s="287"/>
      <c r="B133" s="314" t="s">
        <v>11</v>
      </c>
      <c r="C133" s="315" t="s">
        <v>58</v>
      </c>
      <c r="D133" s="316" t="s">
        <v>19</v>
      </c>
      <c r="E133" s="429">
        <v>86</v>
      </c>
      <c r="F133" s="430" t="s">
        <v>289</v>
      </c>
      <c r="G133" s="444" t="s">
        <v>309</v>
      </c>
      <c r="H133" s="432"/>
      <c r="I133" s="276"/>
      <c r="K133" s="357" t="s">
        <v>310</v>
      </c>
      <c r="L133" s="364" t="s">
        <v>311</v>
      </c>
    </row>
    <row r="134" spans="1:12" s="408" customFormat="1" ht="26.45" customHeight="1" thickTop="1" thickBot="1" x14ac:dyDescent="0.45">
      <c r="A134" s="404"/>
      <c r="B134" s="385"/>
      <c r="C134" s="315" t="s">
        <v>18</v>
      </c>
      <c r="D134" s="316" t="s">
        <v>48</v>
      </c>
      <c r="E134" s="445">
        <v>87</v>
      </c>
      <c r="F134" s="446" t="s">
        <v>49</v>
      </c>
      <c r="G134" s="447" t="s">
        <v>312</v>
      </c>
      <c r="H134" s="448"/>
      <c r="I134" s="279"/>
      <c r="J134" s="293"/>
      <c r="K134" s="357" t="s">
        <v>181</v>
      </c>
      <c r="L134" s="364" t="s">
        <v>313</v>
      </c>
    </row>
    <row r="135" spans="1:12" ht="26.45" customHeight="1" thickTop="1" x14ac:dyDescent="0.4">
      <c r="A135" s="287"/>
      <c r="B135" s="314" t="s">
        <v>11</v>
      </c>
      <c r="C135" s="315" t="s">
        <v>58</v>
      </c>
      <c r="D135" s="316" t="s">
        <v>48</v>
      </c>
      <c r="E135" s="425">
        <v>88</v>
      </c>
      <c r="F135" s="426" t="s">
        <v>314</v>
      </c>
      <c r="G135" s="427" t="s">
        <v>315</v>
      </c>
      <c r="H135" s="449"/>
      <c r="I135" s="273"/>
      <c r="K135" s="357" t="s">
        <v>316</v>
      </c>
      <c r="L135" s="353" t="s">
        <v>317</v>
      </c>
    </row>
    <row r="136" spans="1:12" ht="26.45" customHeight="1" x14ac:dyDescent="0.4">
      <c r="A136" s="287"/>
      <c r="B136" s="314" t="s">
        <v>11</v>
      </c>
      <c r="C136" s="315" t="s">
        <v>58</v>
      </c>
      <c r="D136" s="316" t="s">
        <v>19</v>
      </c>
      <c r="E136" s="354">
        <v>89</v>
      </c>
      <c r="F136" s="355" t="s">
        <v>314</v>
      </c>
      <c r="G136" s="366" t="s">
        <v>318</v>
      </c>
      <c r="H136" s="367"/>
      <c r="I136" s="270"/>
      <c r="K136" s="357">
        <v>201804</v>
      </c>
      <c r="L136" s="364" t="s">
        <v>319</v>
      </c>
    </row>
    <row r="137" spans="1:12" ht="26.45" customHeight="1" x14ac:dyDescent="0.4">
      <c r="A137" s="287"/>
      <c r="B137" s="314" t="s">
        <v>11</v>
      </c>
      <c r="C137" s="315" t="s">
        <v>58</v>
      </c>
      <c r="D137" s="316" t="s">
        <v>48</v>
      </c>
      <c r="E137" s="354">
        <v>90</v>
      </c>
      <c r="F137" s="355" t="s">
        <v>314</v>
      </c>
      <c r="G137" s="366" t="s">
        <v>320</v>
      </c>
      <c r="H137" s="367"/>
      <c r="I137" s="269"/>
      <c r="K137" s="357" t="s">
        <v>321</v>
      </c>
      <c r="L137" s="353" t="s">
        <v>317</v>
      </c>
    </row>
    <row r="138" spans="1:12" ht="26.45" customHeight="1" thickBot="1" x14ac:dyDescent="0.45">
      <c r="A138" s="287"/>
      <c r="B138" s="314" t="s">
        <v>11</v>
      </c>
      <c r="C138" s="315" t="s">
        <v>58</v>
      </c>
      <c r="D138" s="316" t="s">
        <v>19</v>
      </c>
      <c r="E138" s="450">
        <v>91</v>
      </c>
      <c r="F138" s="444" t="s">
        <v>314</v>
      </c>
      <c r="G138" s="431" t="s">
        <v>322</v>
      </c>
      <c r="H138" s="432"/>
      <c r="I138" s="276"/>
      <c r="K138" s="357" t="s">
        <v>251</v>
      </c>
      <c r="L138" s="353" t="s">
        <v>324</v>
      </c>
    </row>
    <row r="139" spans="1:12" ht="26.45" customHeight="1" thickTop="1" x14ac:dyDescent="0.4">
      <c r="A139" s="287"/>
      <c r="B139" s="314" t="s">
        <v>11</v>
      </c>
      <c r="C139" s="315" t="s">
        <v>58</v>
      </c>
      <c r="D139" s="316" t="s">
        <v>48</v>
      </c>
      <c r="E139" s="451">
        <v>92</v>
      </c>
      <c r="F139" s="403" t="s">
        <v>325</v>
      </c>
      <c r="G139" s="435" t="s">
        <v>326</v>
      </c>
      <c r="H139" s="436"/>
      <c r="I139" s="272"/>
      <c r="K139" s="357" t="s">
        <v>327</v>
      </c>
      <c r="L139" s="353" t="s">
        <v>328</v>
      </c>
    </row>
    <row r="140" spans="1:12" ht="26.45" customHeight="1" x14ac:dyDescent="0.4">
      <c r="A140" s="287"/>
      <c r="B140" s="314" t="s">
        <v>11</v>
      </c>
      <c r="C140" s="315" t="s">
        <v>58</v>
      </c>
      <c r="D140" s="316" t="s">
        <v>19</v>
      </c>
      <c r="E140" s="452">
        <v>93</v>
      </c>
      <c r="F140" s="391" t="s">
        <v>325</v>
      </c>
      <c r="G140" s="366" t="s">
        <v>329</v>
      </c>
      <c r="H140" s="367"/>
      <c r="I140" s="270"/>
      <c r="K140" s="357">
        <v>201703</v>
      </c>
      <c r="L140" s="364" t="s">
        <v>330</v>
      </c>
    </row>
    <row r="141" spans="1:12" ht="26.45" customHeight="1" x14ac:dyDescent="0.4">
      <c r="A141" s="287"/>
      <c r="B141" s="314" t="s">
        <v>11</v>
      </c>
      <c r="C141" s="315" t="s">
        <v>58</v>
      </c>
      <c r="D141" s="316" t="s">
        <v>48</v>
      </c>
      <c r="E141" s="452">
        <v>94</v>
      </c>
      <c r="F141" s="391" t="s">
        <v>325</v>
      </c>
      <c r="G141" s="366" t="s">
        <v>331</v>
      </c>
      <c r="H141" s="367"/>
      <c r="I141" s="269"/>
      <c r="K141" s="453" t="s">
        <v>332</v>
      </c>
      <c r="L141" s="353" t="s">
        <v>328</v>
      </c>
    </row>
    <row r="142" spans="1:12" ht="26.45" customHeight="1" thickBot="1" x14ac:dyDescent="0.45">
      <c r="A142" s="287"/>
      <c r="B142" s="314" t="s">
        <v>11</v>
      </c>
      <c r="C142" s="315" t="s">
        <v>58</v>
      </c>
      <c r="D142" s="316" t="s">
        <v>19</v>
      </c>
      <c r="E142" s="454">
        <v>95</v>
      </c>
      <c r="F142" s="397" t="s">
        <v>325</v>
      </c>
      <c r="G142" s="406" t="s">
        <v>333</v>
      </c>
      <c r="H142" s="439"/>
      <c r="I142" s="277"/>
      <c r="K142" s="357" t="s">
        <v>334</v>
      </c>
      <c r="L142" s="353" t="s">
        <v>335</v>
      </c>
    </row>
    <row r="143" spans="1:12" ht="26.45" customHeight="1" thickTop="1" x14ac:dyDescent="0.4">
      <c r="A143" s="287"/>
      <c r="B143" s="314" t="s">
        <v>11</v>
      </c>
      <c r="C143" s="315" t="s">
        <v>58</v>
      </c>
      <c r="D143" s="316" t="s">
        <v>48</v>
      </c>
      <c r="E143" s="455">
        <v>96</v>
      </c>
      <c r="F143" s="427" t="s">
        <v>336</v>
      </c>
      <c r="G143" s="456" t="s">
        <v>337</v>
      </c>
      <c r="H143" s="428"/>
      <c r="I143" s="273"/>
      <c r="K143" s="357" t="s">
        <v>338</v>
      </c>
      <c r="L143" s="353" t="s">
        <v>339</v>
      </c>
    </row>
    <row r="144" spans="1:12" ht="26.45" customHeight="1" x14ac:dyDescent="0.4">
      <c r="A144" s="287"/>
      <c r="B144" s="314" t="s">
        <v>11</v>
      </c>
      <c r="C144" s="315" t="s">
        <v>58</v>
      </c>
      <c r="D144" s="316" t="s">
        <v>19</v>
      </c>
      <c r="E144" s="452">
        <v>97</v>
      </c>
      <c r="F144" s="391" t="s">
        <v>336</v>
      </c>
      <c r="G144" s="366" t="s">
        <v>340</v>
      </c>
      <c r="H144" s="367"/>
      <c r="I144" s="270"/>
      <c r="K144" s="357">
        <v>201502</v>
      </c>
      <c r="L144" s="364" t="s">
        <v>341</v>
      </c>
    </row>
    <row r="145" spans="1:12" ht="26.45" customHeight="1" x14ac:dyDescent="0.4">
      <c r="A145" s="287"/>
      <c r="B145" s="314" t="s">
        <v>11</v>
      </c>
      <c r="C145" s="315" t="s">
        <v>58</v>
      </c>
      <c r="D145" s="316" t="s">
        <v>48</v>
      </c>
      <c r="E145" s="452">
        <v>98</v>
      </c>
      <c r="F145" s="391" t="s">
        <v>336</v>
      </c>
      <c r="G145" s="366" t="s">
        <v>342</v>
      </c>
      <c r="H145" s="367"/>
      <c r="I145" s="269"/>
      <c r="K145" s="357" t="s">
        <v>343</v>
      </c>
      <c r="L145" s="353" t="s">
        <v>339</v>
      </c>
    </row>
    <row r="146" spans="1:12" ht="26.45" customHeight="1" x14ac:dyDescent="0.4">
      <c r="A146" s="287"/>
      <c r="B146" s="314" t="s">
        <v>11</v>
      </c>
      <c r="C146" s="315" t="s">
        <v>58</v>
      </c>
      <c r="D146" s="316" t="s">
        <v>19</v>
      </c>
      <c r="E146" s="386">
        <v>99</v>
      </c>
      <c r="F146" s="418" t="s">
        <v>336</v>
      </c>
      <c r="G146" s="394" t="s">
        <v>344</v>
      </c>
      <c r="H146" s="419"/>
      <c r="I146" s="271"/>
      <c r="K146" s="371" t="s">
        <v>345</v>
      </c>
      <c r="L146" s="372" t="s">
        <v>346</v>
      </c>
    </row>
    <row r="147" spans="1:12" ht="26.45" customHeight="1" x14ac:dyDescent="0.4">
      <c r="A147" s="287"/>
      <c r="B147" s="289" t="s">
        <v>11</v>
      </c>
      <c r="C147" s="296"/>
      <c r="F147" s="291"/>
      <c r="I147" s="305"/>
    </row>
    <row r="148" spans="1:12" ht="26.45" customHeight="1" x14ac:dyDescent="0.4">
      <c r="A148" s="287"/>
      <c r="B148" s="334" t="s">
        <v>347</v>
      </c>
      <c r="C148" s="306"/>
      <c r="D148" s="307"/>
      <c r="E148" s="308"/>
      <c r="F148" s="308"/>
      <c r="G148" s="335"/>
    </row>
    <row r="149" spans="1:12" ht="26.45" customHeight="1" x14ac:dyDescent="0.4">
      <c r="A149" s="287"/>
      <c r="B149" s="312" t="s">
        <v>11</v>
      </c>
      <c r="C149" s="306" t="s">
        <v>348</v>
      </c>
      <c r="D149" s="307"/>
      <c r="E149" s="308"/>
      <c r="F149" s="308"/>
      <c r="G149" s="308"/>
    </row>
    <row r="150" spans="1:12" ht="26.45" customHeight="1" x14ac:dyDescent="0.4">
      <c r="A150" s="287"/>
      <c r="B150" s="312" t="s">
        <v>11</v>
      </c>
      <c r="C150" s="306" t="s">
        <v>1347</v>
      </c>
      <c r="D150" s="307"/>
      <c r="E150" s="308"/>
      <c r="F150" s="308"/>
      <c r="G150" s="335"/>
    </row>
    <row r="151" spans="1:12" ht="37.5" x14ac:dyDescent="0.4">
      <c r="A151" s="287"/>
      <c r="B151" s="289" t="s">
        <v>11</v>
      </c>
      <c r="C151" s="290"/>
      <c r="E151" s="309" t="s">
        <v>12</v>
      </c>
      <c r="F151" s="301" t="s">
        <v>13</v>
      </c>
      <c r="G151" s="302" t="s">
        <v>14</v>
      </c>
      <c r="H151" s="302"/>
      <c r="I151" s="302" t="s">
        <v>15</v>
      </c>
      <c r="K151" s="303" t="s">
        <v>16</v>
      </c>
      <c r="L151" s="304" t="s">
        <v>17</v>
      </c>
    </row>
    <row r="152" spans="1:12" ht="112.9" customHeight="1" x14ac:dyDescent="0.4">
      <c r="A152" s="457" t="str">
        <f t="shared" ref="A152:A176" si="2">F152&amp;G152</f>
        <v>留学先大学1大学名（学士課程）名称</v>
      </c>
      <c r="C152" s="315" t="s">
        <v>18</v>
      </c>
      <c r="D152" s="316" t="s">
        <v>19</v>
      </c>
      <c r="E152" s="349">
        <f>E146+1</f>
        <v>100</v>
      </c>
      <c r="F152" s="389" t="str">
        <f>"留学先大学"&amp;MID(C150,10,1)</f>
        <v>留学先大学1</v>
      </c>
      <c r="G152" s="389" t="s">
        <v>350</v>
      </c>
      <c r="H152" s="390">
        <f>COUNTA(I152)</f>
        <v>0</v>
      </c>
      <c r="I152" s="268"/>
      <c r="K152" s="352" t="s">
        <v>351</v>
      </c>
      <c r="L152" s="384" t="s">
        <v>352</v>
      </c>
    </row>
    <row r="153" spans="1:12" ht="46.15" customHeight="1" x14ac:dyDescent="0.4">
      <c r="A153" s="457" t="str">
        <f t="shared" si="2"/>
        <v>留学先大学1国際共同学位プログラムか</v>
      </c>
      <c r="C153" s="315" t="s">
        <v>18</v>
      </c>
      <c r="D153" s="316" t="s">
        <v>48</v>
      </c>
      <c r="E153" s="354">
        <f>E152+1</f>
        <v>101</v>
      </c>
      <c r="F153" s="391" t="str">
        <f>"留学先大学"&amp;MID(C150,10,1)</f>
        <v>留学先大学1</v>
      </c>
      <c r="G153" s="391" t="s">
        <v>353</v>
      </c>
      <c r="H153" s="367"/>
      <c r="I153" s="3"/>
      <c r="K153" s="357" t="s">
        <v>354</v>
      </c>
      <c r="L153" s="364" t="s">
        <v>355</v>
      </c>
    </row>
    <row r="154" spans="1:12" ht="26.45" customHeight="1" x14ac:dyDescent="0.4">
      <c r="A154" s="457" t="str">
        <f t="shared" si="2"/>
        <v>留学先大学1国・地域コード</v>
      </c>
      <c r="C154" s="315" t="s">
        <v>18</v>
      </c>
      <c r="D154" s="316" t="s">
        <v>19</v>
      </c>
      <c r="E154" s="354">
        <f t="shared" ref="E154:E176" si="3">E153+1</f>
        <v>102</v>
      </c>
      <c r="F154" s="391" t="str">
        <f>"留学先大学"&amp;MID(C150,10,1)</f>
        <v>留学先大学1</v>
      </c>
      <c r="G154" s="391" t="s">
        <v>356</v>
      </c>
      <c r="H154" s="367"/>
      <c r="I154" s="204"/>
      <c r="K154" s="357">
        <v>737</v>
      </c>
      <c r="L154" s="364" t="s">
        <v>357</v>
      </c>
    </row>
    <row r="155" spans="1:12" ht="26.45" customHeight="1" x14ac:dyDescent="0.4">
      <c r="A155" s="457" t="str">
        <f t="shared" si="2"/>
        <v>留学先大学1所在国・地域</v>
      </c>
      <c r="C155" s="458" t="s">
        <v>358</v>
      </c>
      <c r="D155" s="459" t="s">
        <v>45</v>
      </c>
      <c r="E155" s="354">
        <f t="shared" si="3"/>
        <v>103</v>
      </c>
      <c r="F155" s="391" t="str">
        <f>"留学先大学"&amp;MID(C150,10,1)</f>
        <v>留学先大学1</v>
      </c>
      <c r="G155" s="391" t="s">
        <v>359</v>
      </c>
      <c r="H155" s="367"/>
      <c r="I155" s="4" t="str">
        <f>IF(I154="","",VLOOKUP(I154,国・地域コード!$B:$C,2,FALSE))</f>
        <v/>
      </c>
      <c r="K155" s="357" t="s">
        <v>360</v>
      </c>
      <c r="L155" s="364" t="s">
        <v>361</v>
      </c>
    </row>
    <row r="156" spans="1:12" ht="53.25" customHeight="1" x14ac:dyDescent="0.4">
      <c r="A156" s="457" t="str">
        <f t="shared" si="2"/>
        <v>留学先大学1取得予定学位名</v>
      </c>
      <c r="C156" s="315" t="s">
        <v>18</v>
      </c>
      <c r="D156" s="316" t="s">
        <v>19</v>
      </c>
      <c r="E156" s="354">
        <f t="shared" si="3"/>
        <v>104</v>
      </c>
      <c r="F156" s="391" t="str">
        <f>"留学先大学"&amp;MID(C150,10,1)</f>
        <v>留学先大学1</v>
      </c>
      <c r="G156" s="391" t="s">
        <v>362</v>
      </c>
      <c r="H156" s="367"/>
      <c r="I156" s="3"/>
      <c r="K156" s="357" t="s">
        <v>363</v>
      </c>
      <c r="L156" s="353" t="s">
        <v>364</v>
      </c>
    </row>
    <row r="157" spans="1:12" ht="26.45" customHeight="1" x14ac:dyDescent="0.4">
      <c r="A157" s="457" t="str">
        <f t="shared" si="2"/>
        <v>留学先大学1学士号取得期間</v>
      </c>
      <c r="C157" s="315" t="s">
        <v>18</v>
      </c>
      <c r="D157" s="316" t="s">
        <v>48</v>
      </c>
      <c r="E157" s="354">
        <f t="shared" si="3"/>
        <v>105</v>
      </c>
      <c r="F157" s="391" t="str">
        <f>"留学先大学"&amp;MID(C150,10,1)</f>
        <v>留学先大学1</v>
      </c>
      <c r="G157" s="391" t="s">
        <v>365</v>
      </c>
      <c r="H157" s="367"/>
      <c r="I157" s="3"/>
      <c r="K157" s="357" t="s">
        <v>367</v>
      </c>
      <c r="L157" s="364" t="s">
        <v>368</v>
      </c>
    </row>
    <row r="158" spans="1:12" ht="26.45" customHeight="1" x14ac:dyDescent="0.4">
      <c r="A158" s="457" t="str">
        <f t="shared" si="2"/>
        <v>留学先大学1正規の学士課程の開始年月</v>
      </c>
      <c r="C158" s="315" t="s">
        <v>18</v>
      </c>
      <c r="D158" s="316" t="s">
        <v>48</v>
      </c>
      <c r="E158" s="354">
        <f t="shared" si="3"/>
        <v>106</v>
      </c>
      <c r="F158" s="391" t="str">
        <f>"留学先大学"&amp;MID(C150,10,1)</f>
        <v>留学先大学1</v>
      </c>
      <c r="G158" s="391" t="s">
        <v>369</v>
      </c>
      <c r="H158" s="367"/>
      <c r="I158" s="3"/>
      <c r="K158" s="357" t="s">
        <v>371</v>
      </c>
      <c r="L158" s="353" t="s">
        <v>372</v>
      </c>
    </row>
    <row r="159" spans="1:12" ht="26.45" customHeight="1" x14ac:dyDescent="0.4">
      <c r="A159" s="457" t="str">
        <f t="shared" si="2"/>
        <v>留学先大学1文理種別</v>
      </c>
      <c r="C159" s="315" t="s">
        <v>18</v>
      </c>
      <c r="D159" s="316" t="s">
        <v>48</v>
      </c>
      <c r="E159" s="354">
        <f t="shared" si="3"/>
        <v>107</v>
      </c>
      <c r="F159" s="391" t="str">
        <f>"留学先大学"&amp;MID(C150,10,1)</f>
        <v>留学先大学1</v>
      </c>
      <c r="G159" s="391" t="s">
        <v>373</v>
      </c>
      <c r="H159" s="367"/>
      <c r="I159" s="3"/>
      <c r="K159" s="357" t="s">
        <v>375</v>
      </c>
      <c r="L159" s="364" t="s">
        <v>376</v>
      </c>
    </row>
    <row r="160" spans="1:12" ht="50.45" customHeight="1" x14ac:dyDescent="0.4">
      <c r="A160" s="457" t="str">
        <f t="shared" si="2"/>
        <v>留学先大学1専門分野コード</v>
      </c>
      <c r="C160" s="315" t="s">
        <v>18</v>
      </c>
      <c r="D160" s="316" t="s">
        <v>19</v>
      </c>
      <c r="E160" s="354">
        <f t="shared" si="3"/>
        <v>108</v>
      </c>
      <c r="F160" s="391" t="str">
        <f>"留学先大学"&amp;MID(C150,10,1)</f>
        <v>留学先大学1</v>
      </c>
      <c r="G160" s="391" t="s">
        <v>377</v>
      </c>
      <c r="H160" s="367"/>
      <c r="I160" s="204"/>
      <c r="K160" s="357">
        <v>11</v>
      </c>
      <c r="L160" s="460" t="s">
        <v>378</v>
      </c>
    </row>
    <row r="161" spans="1:12" ht="26.45" customHeight="1" x14ac:dyDescent="0.4">
      <c r="A161" s="457" t="str">
        <f t="shared" si="2"/>
        <v>留学先大学1専門分野</v>
      </c>
      <c r="C161" s="458" t="s">
        <v>358</v>
      </c>
      <c r="D161" s="459" t="s">
        <v>45</v>
      </c>
      <c r="E161" s="354">
        <f t="shared" si="3"/>
        <v>109</v>
      </c>
      <c r="F161" s="391" t="str">
        <f>"留学先大学"&amp;MID(C150,10,1)</f>
        <v>留学先大学1</v>
      </c>
      <c r="G161" s="391" t="s">
        <v>379</v>
      </c>
      <c r="H161" s="367"/>
      <c r="I161" s="4" t="str">
        <f>IF(I160="","",VLOOKUP(TEXT(I160,"00"),分野コード!$C:$D,2,FALSE))</f>
        <v/>
      </c>
      <c r="K161" s="357" t="s">
        <v>380</v>
      </c>
      <c r="L161" s="353" t="s">
        <v>381</v>
      </c>
    </row>
    <row r="162" spans="1:12" ht="53.25" customHeight="1" x14ac:dyDescent="0.4">
      <c r="A162" s="457" t="str">
        <f t="shared" si="2"/>
        <v>留学先大学1留学先大学への入学における語学要件の指定の有無</v>
      </c>
      <c r="C162" s="315" t="s">
        <v>18</v>
      </c>
      <c r="D162" s="316" t="s">
        <v>48</v>
      </c>
      <c r="E162" s="354">
        <f t="shared" si="3"/>
        <v>110</v>
      </c>
      <c r="F162" s="391" t="str">
        <f>"留学先大学"&amp;MID(C150,10,1)</f>
        <v>留学先大学1</v>
      </c>
      <c r="G162" s="391" t="s">
        <v>382</v>
      </c>
      <c r="H162" s="367"/>
      <c r="I162" s="3"/>
      <c r="K162" s="357" t="s">
        <v>384</v>
      </c>
      <c r="L162" s="364" t="s">
        <v>385</v>
      </c>
    </row>
    <row r="163" spans="1:12" ht="26.45" customHeight="1" x14ac:dyDescent="0.4">
      <c r="A163" s="457" t="str">
        <f t="shared" si="2"/>
        <v>留学先大学1語学能力試験名とレベル（点数）</v>
      </c>
      <c r="C163" s="315" t="s">
        <v>58</v>
      </c>
      <c r="D163" s="316" t="s">
        <v>19</v>
      </c>
      <c r="E163" s="354">
        <f t="shared" si="3"/>
        <v>111</v>
      </c>
      <c r="F163" s="391" t="str">
        <f>"留学先大学"&amp;MID(C150,10,1)</f>
        <v>留学先大学1</v>
      </c>
      <c r="G163" s="391" t="s">
        <v>386</v>
      </c>
      <c r="H163" s="367"/>
      <c r="I163" s="3"/>
      <c r="K163" s="357" t="s">
        <v>387</v>
      </c>
      <c r="L163" s="353" t="s">
        <v>388</v>
      </c>
    </row>
    <row r="164" spans="1:12" ht="382.5" customHeight="1" x14ac:dyDescent="0.4">
      <c r="A164" s="457" t="str">
        <f t="shared" si="2"/>
        <v>留学先大学1留学先大学及び在籍コースの概要、選択理由</v>
      </c>
      <c r="C164" s="315" t="s">
        <v>18</v>
      </c>
      <c r="D164" s="316" t="s">
        <v>19</v>
      </c>
      <c r="E164" s="354">
        <f t="shared" si="3"/>
        <v>112</v>
      </c>
      <c r="F164" s="366" t="str">
        <f>"留学先大学"&amp;MID(C150,10,1)</f>
        <v>留学先大学1</v>
      </c>
      <c r="G164" s="366" t="s">
        <v>389</v>
      </c>
      <c r="H164" s="367"/>
      <c r="I164" s="346"/>
      <c r="K164" s="357"/>
      <c r="L164" s="364" t="s">
        <v>390</v>
      </c>
    </row>
    <row r="165" spans="1:12" ht="26.45" customHeight="1" x14ac:dyDescent="0.4">
      <c r="A165" s="457" t="str">
        <f t="shared" si="2"/>
        <v>留学先大学1留学先大学ホームページURL</v>
      </c>
      <c r="C165" s="315" t="s">
        <v>18</v>
      </c>
      <c r="D165" s="316" t="s">
        <v>19</v>
      </c>
      <c r="E165" s="354">
        <f t="shared" si="3"/>
        <v>113</v>
      </c>
      <c r="F165" s="366" t="str">
        <f>"留学先大学"&amp;MID(C150,10,1)</f>
        <v>留学先大学1</v>
      </c>
      <c r="G165" s="366" t="s">
        <v>391</v>
      </c>
      <c r="H165" s="367"/>
      <c r="I165" s="348"/>
      <c r="K165" s="357" t="s">
        <v>392</v>
      </c>
      <c r="L165" s="353" t="s">
        <v>393</v>
      </c>
    </row>
    <row r="166" spans="1:12" ht="26.45" customHeight="1" x14ac:dyDescent="0.4">
      <c r="A166" s="457" t="str">
        <f t="shared" si="2"/>
        <v>入学準備コース1大学入学準備コースの必要性</v>
      </c>
      <c r="C166" s="315" t="s">
        <v>18</v>
      </c>
      <c r="D166" s="316" t="s">
        <v>48</v>
      </c>
      <c r="E166" s="354">
        <f t="shared" si="3"/>
        <v>114</v>
      </c>
      <c r="F166" s="366" t="str">
        <f>"入学準備コース"&amp;MID(C150,10,1)</f>
        <v>入学準備コース1</v>
      </c>
      <c r="G166" s="391" t="s">
        <v>395</v>
      </c>
      <c r="H166" s="367"/>
      <c r="I166" s="3"/>
      <c r="K166" s="357" t="s">
        <v>397</v>
      </c>
      <c r="L166" s="353" t="s">
        <v>1340</v>
      </c>
    </row>
    <row r="167" spans="1:12" ht="26.45" customHeight="1" x14ac:dyDescent="0.4">
      <c r="A167" s="457" t="str">
        <f t="shared" si="2"/>
        <v>入学準備コース1機関名（大学入学準備コース）</v>
      </c>
      <c r="C167" s="315" t="s">
        <v>58</v>
      </c>
      <c r="D167" s="316" t="s">
        <v>19</v>
      </c>
      <c r="E167" s="354">
        <f t="shared" si="3"/>
        <v>115</v>
      </c>
      <c r="F167" s="392" t="str">
        <f>"入学準備コース"&amp;MID(C150,10,1)</f>
        <v>入学準備コース1</v>
      </c>
      <c r="G167" s="391" t="s">
        <v>398</v>
      </c>
      <c r="H167" s="367"/>
      <c r="I167" s="3"/>
      <c r="K167" s="357" t="s">
        <v>399</v>
      </c>
      <c r="L167" s="353" t="s">
        <v>400</v>
      </c>
    </row>
    <row r="168" spans="1:12" ht="26.45" customHeight="1" x14ac:dyDescent="0.4">
      <c r="A168" s="457" t="str">
        <f t="shared" si="2"/>
        <v>入学準備コース1コース名（大学入学準備コース）</v>
      </c>
      <c r="C168" s="315" t="s">
        <v>58</v>
      </c>
      <c r="D168" s="316" t="s">
        <v>19</v>
      </c>
      <c r="E168" s="354">
        <f t="shared" si="3"/>
        <v>116</v>
      </c>
      <c r="F168" s="392" t="str">
        <f>"入学準備コース"&amp;MID(C150,10,1)</f>
        <v>入学準備コース1</v>
      </c>
      <c r="G168" s="391" t="s">
        <v>401</v>
      </c>
      <c r="H168" s="367"/>
      <c r="I168" s="3"/>
      <c r="K168" s="357" t="s">
        <v>402</v>
      </c>
      <c r="L168" s="353" t="s">
        <v>400</v>
      </c>
    </row>
    <row r="169" spans="1:12" ht="26.45" customHeight="1" x14ac:dyDescent="0.4">
      <c r="A169" s="457" t="str">
        <f t="shared" si="2"/>
        <v>入学準備コース1所在国の国・地域コード</v>
      </c>
      <c r="C169" s="315" t="s">
        <v>58</v>
      </c>
      <c r="D169" s="316" t="s">
        <v>19</v>
      </c>
      <c r="E169" s="354">
        <f t="shared" si="3"/>
        <v>117</v>
      </c>
      <c r="F169" s="392" t="str">
        <f>"入学準備コース"&amp;MID(C150,10,1)</f>
        <v>入学準備コース1</v>
      </c>
      <c r="G169" s="391" t="s">
        <v>403</v>
      </c>
      <c r="H169" s="367"/>
      <c r="I169" s="204"/>
      <c r="K169" s="357">
        <v>737</v>
      </c>
      <c r="L169" s="353" t="s">
        <v>404</v>
      </c>
    </row>
    <row r="170" spans="1:12" ht="26.45" customHeight="1" x14ac:dyDescent="0.4">
      <c r="A170" s="457" t="str">
        <f t="shared" si="2"/>
        <v>入学準備コース1所在国・地域</v>
      </c>
      <c r="C170" s="315" t="s">
        <v>58</v>
      </c>
      <c r="D170" s="316" t="s">
        <v>45</v>
      </c>
      <c r="E170" s="354">
        <f t="shared" si="3"/>
        <v>118</v>
      </c>
      <c r="F170" s="392" t="str">
        <f>"入学準備コース"&amp;MID(C150,10,1)</f>
        <v>入学準備コース1</v>
      </c>
      <c r="G170" s="391" t="s">
        <v>359</v>
      </c>
      <c r="H170" s="367"/>
      <c r="I170" s="4" t="str">
        <f>IFERROR(IF(I169="", "", VLOOKUP(I169, 国・地域コード!$B:$C, 2, FALSE)),"コードを確認してください")</f>
        <v/>
      </c>
      <c r="K170" s="357" t="s">
        <v>405</v>
      </c>
      <c r="L170" s="353" t="s">
        <v>406</v>
      </c>
    </row>
    <row r="171" spans="1:12" ht="26.45" customHeight="1" x14ac:dyDescent="0.4">
      <c r="A171" s="457" t="str">
        <f t="shared" si="2"/>
        <v>入学準備コース1大学入学準備コース機関の性質</v>
      </c>
      <c r="C171" s="315" t="s">
        <v>58</v>
      </c>
      <c r="D171" s="316" t="s">
        <v>48</v>
      </c>
      <c r="E171" s="354">
        <f t="shared" si="3"/>
        <v>119</v>
      </c>
      <c r="F171" s="392" t="str">
        <f>"入学準備コース"&amp;MID(C150,10,1)</f>
        <v>入学準備コース1</v>
      </c>
      <c r="G171" s="391" t="s">
        <v>407</v>
      </c>
      <c r="H171" s="367"/>
      <c r="I171" s="3"/>
      <c r="K171" s="357" t="s">
        <v>189</v>
      </c>
      <c r="L171" s="353" t="s">
        <v>409</v>
      </c>
    </row>
    <row r="172" spans="1:12" ht="26.45" customHeight="1" x14ac:dyDescent="0.4">
      <c r="A172" s="457" t="str">
        <f t="shared" si="2"/>
        <v>入学準備コース1大学入学準備コースの期間</v>
      </c>
      <c r="C172" s="315" t="s">
        <v>58</v>
      </c>
      <c r="D172" s="316" t="s">
        <v>48</v>
      </c>
      <c r="E172" s="354">
        <f t="shared" si="3"/>
        <v>120</v>
      </c>
      <c r="F172" s="392" t="str">
        <f>"入学準備コース"&amp;MID(C150,10,1)</f>
        <v>入学準備コース1</v>
      </c>
      <c r="G172" s="391" t="s">
        <v>410</v>
      </c>
      <c r="H172" s="367"/>
      <c r="I172" s="3"/>
      <c r="K172" s="357" t="s">
        <v>412</v>
      </c>
      <c r="L172" s="353" t="s">
        <v>413</v>
      </c>
    </row>
    <row r="173" spans="1:12" ht="26.45" customHeight="1" x14ac:dyDescent="0.4">
      <c r="A173" s="457" t="str">
        <f t="shared" si="2"/>
        <v>入学準備コース1大学入学準備コースの開始年月</v>
      </c>
      <c r="C173" s="315" t="s">
        <v>58</v>
      </c>
      <c r="D173" s="316" t="s">
        <v>48</v>
      </c>
      <c r="E173" s="354">
        <f t="shared" si="3"/>
        <v>121</v>
      </c>
      <c r="F173" s="392" t="str">
        <f>"入学準備コース"&amp;MID(C150,10,1)</f>
        <v>入学準備コース1</v>
      </c>
      <c r="G173" s="391" t="s">
        <v>414</v>
      </c>
      <c r="H173" s="367"/>
      <c r="I173" s="3"/>
      <c r="K173" s="453">
        <v>44652</v>
      </c>
      <c r="L173" s="353" t="s">
        <v>416</v>
      </c>
    </row>
    <row r="174" spans="1:12" ht="26.45" customHeight="1" x14ac:dyDescent="0.4">
      <c r="A174" s="457" t="str">
        <f t="shared" si="2"/>
        <v>入学準備コース1大学入学準備コースへの入学における語学要件の指定の有無</v>
      </c>
      <c r="C174" s="315" t="s">
        <v>58</v>
      </c>
      <c r="D174" s="316" t="s">
        <v>48</v>
      </c>
      <c r="E174" s="354">
        <f t="shared" si="3"/>
        <v>122</v>
      </c>
      <c r="F174" s="392" t="str">
        <f>"入学準備コース"&amp;MID(C150,10,1)</f>
        <v>入学準備コース1</v>
      </c>
      <c r="G174" s="391" t="s">
        <v>417</v>
      </c>
      <c r="H174" s="367"/>
      <c r="I174" s="3"/>
      <c r="K174" s="357" t="s">
        <v>384</v>
      </c>
      <c r="L174" s="364" t="s">
        <v>409</v>
      </c>
    </row>
    <row r="175" spans="1:12" ht="26.45" customHeight="1" x14ac:dyDescent="0.4">
      <c r="A175" s="457" t="str">
        <f t="shared" si="2"/>
        <v>入学準備コース1大学入学準備コース語学能力試験名とレベル（点数）</v>
      </c>
      <c r="C175" s="315" t="s">
        <v>58</v>
      </c>
      <c r="D175" s="316" t="s">
        <v>19</v>
      </c>
      <c r="E175" s="354">
        <f t="shared" si="3"/>
        <v>123</v>
      </c>
      <c r="F175" s="392" t="str">
        <f>"入学準備コース"&amp;MID(C150,10,1)</f>
        <v>入学準備コース1</v>
      </c>
      <c r="G175" s="391" t="s">
        <v>1330</v>
      </c>
      <c r="H175" s="367"/>
      <c r="I175" s="3"/>
      <c r="K175" s="357" t="s">
        <v>418</v>
      </c>
      <c r="L175" s="353" t="s">
        <v>419</v>
      </c>
    </row>
    <row r="176" spans="1:12" ht="26.45" customHeight="1" x14ac:dyDescent="0.4">
      <c r="A176" s="457" t="str">
        <f t="shared" si="2"/>
        <v>入学準備コース1大学入学準備コースホームページURL</v>
      </c>
      <c r="C176" s="315" t="s">
        <v>58</v>
      </c>
      <c r="D176" s="316" t="s">
        <v>19</v>
      </c>
      <c r="E176" s="368">
        <f t="shared" si="3"/>
        <v>124</v>
      </c>
      <c r="F176" s="387" t="str">
        <f>"入学準備コース"&amp;MID(C150,10,1)</f>
        <v>入学準備コース1</v>
      </c>
      <c r="G176" s="394" t="s">
        <v>420</v>
      </c>
      <c r="H176" s="419"/>
      <c r="I176" s="347"/>
      <c r="K176" s="461" t="s">
        <v>421</v>
      </c>
      <c r="L176" s="372"/>
    </row>
    <row r="177" spans="1:12" ht="26.45" customHeight="1" x14ac:dyDescent="0.4">
      <c r="A177" s="287"/>
      <c r="B177" s="289" t="s">
        <v>11</v>
      </c>
      <c r="F177" s="291"/>
      <c r="I177" s="305"/>
    </row>
    <row r="178" spans="1:12" ht="26.45" customHeight="1" x14ac:dyDescent="0.4">
      <c r="A178" s="287"/>
      <c r="B178" s="289" t="s">
        <v>11</v>
      </c>
      <c r="C178" s="306" t="s">
        <v>348</v>
      </c>
      <c r="D178" s="307"/>
      <c r="E178" s="308"/>
      <c r="F178" s="308"/>
      <c r="G178" s="308"/>
      <c r="H178" s="335"/>
      <c r="I178" s="462"/>
    </row>
    <row r="179" spans="1:12" ht="26.45" customHeight="1" x14ac:dyDescent="0.4">
      <c r="A179" s="287"/>
      <c r="B179" s="289" t="s">
        <v>11</v>
      </c>
      <c r="C179" s="306" t="s">
        <v>422</v>
      </c>
      <c r="D179" s="307"/>
      <c r="E179" s="308"/>
      <c r="F179" s="308"/>
      <c r="G179" s="335"/>
      <c r="H179" s="335"/>
      <c r="I179" s="335"/>
    </row>
    <row r="180" spans="1:12" ht="26.45" customHeight="1" x14ac:dyDescent="0.4">
      <c r="A180" s="287"/>
      <c r="B180" s="289" t="s">
        <v>11</v>
      </c>
      <c r="C180" s="290"/>
      <c r="E180" s="309" t="s">
        <v>12</v>
      </c>
      <c r="F180" s="301" t="s">
        <v>13</v>
      </c>
      <c r="G180" s="302" t="s">
        <v>14</v>
      </c>
      <c r="H180" s="302"/>
      <c r="I180" s="302" t="s">
        <v>15</v>
      </c>
      <c r="K180" s="303" t="s">
        <v>16</v>
      </c>
      <c r="L180" s="304" t="s">
        <v>17</v>
      </c>
    </row>
    <row r="181" spans="1:12" ht="112.9" customHeight="1" x14ac:dyDescent="0.4">
      <c r="A181" s="457" t="str">
        <f t="shared" ref="A181:A205" si="4">F181&amp;G181</f>
        <v>留学先大学2大学名（学士課程）名称</v>
      </c>
      <c r="C181" s="315" t="s">
        <v>1389</v>
      </c>
      <c r="D181" s="316" t="s">
        <v>19</v>
      </c>
      <c r="E181" s="349">
        <f>E176+1</f>
        <v>125</v>
      </c>
      <c r="F181" s="389" t="str">
        <f>"留学先大学"&amp;MID(C179,10,1)</f>
        <v>留学先大学2</v>
      </c>
      <c r="G181" s="389" t="s">
        <v>350</v>
      </c>
      <c r="H181" s="390">
        <f>COUNTA(I181)</f>
        <v>0</v>
      </c>
      <c r="I181" s="268"/>
      <c r="K181" s="352" t="s">
        <v>351</v>
      </c>
      <c r="L181" s="384" t="s">
        <v>352</v>
      </c>
    </row>
    <row r="182" spans="1:12" ht="46.15" customHeight="1" x14ac:dyDescent="0.4">
      <c r="A182" s="457" t="str">
        <f t="shared" si="4"/>
        <v>留学先大学2国際共同学位プログラムか</v>
      </c>
      <c r="C182" s="315" t="s">
        <v>1389</v>
      </c>
      <c r="D182" s="316" t="s">
        <v>48</v>
      </c>
      <c r="E182" s="354">
        <f>E181+1</f>
        <v>126</v>
      </c>
      <c r="F182" s="391" t="str">
        <f>"留学先大学"&amp;MID(C179,10,1)</f>
        <v>留学先大学2</v>
      </c>
      <c r="G182" s="391" t="s">
        <v>353</v>
      </c>
      <c r="H182" s="367"/>
      <c r="I182" s="3"/>
      <c r="K182" s="357" t="s">
        <v>354</v>
      </c>
      <c r="L182" s="364" t="s">
        <v>355</v>
      </c>
    </row>
    <row r="183" spans="1:12" ht="26.45" customHeight="1" x14ac:dyDescent="0.4">
      <c r="A183" s="457" t="str">
        <f t="shared" si="4"/>
        <v>留学先大学2国・地域コード</v>
      </c>
      <c r="C183" s="315" t="s">
        <v>1389</v>
      </c>
      <c r="D183" s="316" t="s">
        <v>19</v>
      </c>
      <c r="E183" s="354">
        <f t="shared" ref="E183:E205" si="5">E182+1</f>
        <v>127</v>
      </c>
      <c r="F183" s="391" t="str">
        <f>"留学先大学"&amp;MID(C179,10,1)</f>
        <v>留学先大学2</v>
      </c>
      <c r="G183" s="391" t="s">
        <v>356</v>
      </c>
      <c r="H183" s="367"/>
      <c r="I183" s="204"/>
      <c r="K183" s="357">
        <v>737</v>
      </c>
      <c r="L183" s="364" t="s">
        <v>357</v>
      </c>
    </row>
    <row r="184" spans="1:12" ht="26.45" customHeight="1" x14ac:dyDescent="0.4">
      <c r="A184" s="457" t="str">
        <f t="shared" si="4"/>
        <v>留学先大学2所在国・地域</v>
      </c>
      <c r="C184" s="458" t="s">
        <v>358</v>
      </c>
      <c r="D184" s="459" t="s">
        <v>45</v>
      </c>
      <c r="E184" s="354">
        <f t="shared" si="5"/>
        <v>128</v>
      </c>
      <c r="F184" s="391" t="str">
        <f>"留学先大学"&amp;MID(C179,10,1)</f>
        <v>留学先大学2</v>
      </c>
      <c r="G184" s="391" t="s">
        <v>359</v>
      </c>
      <c r="H184" s="367"/>
      <c r="I184" s="4" t="str">
        <f>IF(I183="","",VLOOKUP(I183,国・地域コード!$B:$C,2,FALSE))</f>
        <v/>
      </c>
      <c r="K184" s="357" t="s">
        <v>360</v>
      </c>
      <c r="L184" s="364" t="s">
        <v>361</v>
      </c>
    </row>
    <row r="185" spans="1:12" ht="53.25" customHeight="1" x14ac:dyDescent="0.4">
      <c r="A185" s="457" t="str">
        <f t="shared" si="4"/>
        <v>留学先大学2取得予定学位名</v>
      </c>
      <c r="C185" s="315" t="s">
        <v>1389</v>
      </c>
      <c r="D185" s="316" t="s">
        <v>19</v>
      </c>
      <c r="E185" s="354">
        <f t="shared" si="5"/>
        <v>129</v>
      </c>
      <c r="F185" s="391" t="str">
        <f>"留学先大学"&amp;MID(C179,10,1)</f>
        <v>留学先大学2</v>
      </c>
      <c r="G185" s="391" t="s">
        <v>362</v>
      </c>
      <c r="H185" s="367"/>
      <c r="I185" s="3"/>
      <c r="K185" s="357" t="s">
        <v>363</v>
      </c>
      <c r="L185" s="353" t="s">
        <v>364</v>
      </c>
    </row>
    <row r="186" spans="1:12" ht="26.45" customHeight="1" x14ac:dyDescent="0.4">
      <c r="A186" s="457" t="str">
        <f t="shared" si="4"/>
        <v>留学先大学2学士号取得期間</v>
      </c>
      <c r="C186" s="315" t="s">
        <v>1389</v>
      </c>
      <c r="D186" s="316" t="s">
        <v>48</v>
      </c>
      <c r="E186" s="354">
        <f t="shared" si="5"/>
        <v>130</v>
      </c>
      <c r="F186" s="391" t="str">
        <f>"留学先大学"&amp;MID(C179,10,1)</f>
        <v>留学先大学2</v>
      </c>
      <c r="G186" s="391" t="s">
        <v>365</v>
      </c>
      <c r="H186" s="367"/>
      <c r="I186" s="3"/>
      <c r="K186" s="357" t="s">
        <v>367</v>
      </c>
      <c r="L186" s="364" t="s">
        <v>368</v>
      </c>
    </row>
    <row r="187" spans="1:12" ht="26.45" customHeight="1" x14ac:dyDescent="0.4">
      <c r="A187" s="457" t="str">
        <f t="shared" si="4"/>
        <v>留学先大学2正規の学士課程の開始年月</v>
      </c>
      <c r="C187" s="315" t="s">
        <v>1389</v>
      </c>
      <c r="D187" s="316" t="s">
        <v>48</v>
      </c>
      <c r="E187" s="354">
        <f t="shared" si="5"/>
        <v>131</v>
      </c>
      <c r="F187" s="391" t="str">
        <f>"留学先大学"&amp;MID(C179,10,1)</f>
        <v>留学先大学2</v>
      </c>
      <c r="G187" s="391" t="s">
        <v>369</v>
      </c>
      <c r="H187" s="367"/>
      <c r="I187" s="3"/>
      <c r="K187" s="357" t="s">
        <v>371</v>
      </c>
      <c r="L187" s="353" t="s">
        <v>372</v>
      </c>
    </row>
    <row r="188" spans="1:12" ht="26.45" customHeight="1" x14ac:dyDescent="0.4">
      <c r="A188" s="457" t="str">
        <f t="shared" si="4"/>
        <v>留学先大学2文理種別</v>
      </c>
      <c r="C188" s="315" t="s">
        <v>1389</v>
      </c>
      <c r="D188" s="316" t="s">
        <v>48</v>
      </c>
      <c r="E188" s="354">
        <f t="shared" si="5"/>
        <v>132</v>
      </c>
      <c r="F188" s="391" t="str">
        <f>"留学先大学"&amp;MID(C179,10,1)</f>
        <v>留学先大学2</v>
      </c>
      <c r="G188" s="391" t="s">
        <v>373</v>
      </c>
      <c r="H188" s="367"/>
      <c r="I188" s="3"/>
      <c r="K188" s="357" t="s">
        <v>375</v>
      </c>
      <c r="L188" s="364" t="s">
        <v>376</v>
      </c>
    </row>
    <row r="189" spans="1:12" ht="50.45" customHeight="1" x14ac:dyDescent="0.4">
      <c r="A189" s="457" t="str">
        <f t="shared" si="4"/>
        <v>留学先大学2専門分野コード</v>
      </c>
      <c r="C189" s="315" t="s">
        <v>1389</v>
      </c>
      <c r="D189" s="316" t="s">
        <v>19</v>
      </c>
      <c r="E189" s="354">
        <f t="shared" si="5"/>
        <v>133</v>
      </c>
      <c r="F189" s="391" t="str">
        <f>"留学先大学"&amp;MID(C179,10,1)</f>
        <v>留学先大学2</v>
      </c>
      <c r="G189" s="391" t="s">
        <v>377</v>
      </c>
      <c r="H189" s="367"/>
      <c r="I189" s="204"/>
      <c r="K189" s="357">
        <v>11</v>
      </c>
      <c r="L189" s="460" t="s">
        <v>378</v>
      </c>
    </row>
    <row r="190" spans="1:12" ht="26.45" customHeight="1" x14ac:dyDescent="0.4">
      <c r="A190" s="457" t="str">
        <f t="shared" si="4"/>
        <v>留学先大学2専門分野</v>
      </c>
      <c r="C190" s="458" t="s">
        <v>358</v>
      </c>
      <c r="D190" s="459" t="s">
        <v>45</v>
      </c>
      <c r="E190" s="354">
        <f t="shared" si="5"/>
        <v>134</v>
      </c>
      <c r="F190" s="391" t="str">
        <f>"留学先大学"&amp;MID(C179,10,1)</f>
        <v>留学先大学2</v>
      </c>
      <c r="G190" s="391" t="s">
        <v>379</v>
      </c>
      <c r="H190" s="367"/>
      <c r="I190" s="4" t="str">
        <f>IF(I189="","",VLOOKUP(TEXT(I189,"00"),分野コード!$C:$D,2,FALSE))</f>
        <v/>
      </c>
      <c r="K190" s="357" t="s">
        <v>380</v>
      </c>
      <c r="L190" s="353" t="s">
        <v>381</v>
      </c>
    </row>
    <row r="191" spans="1:12" ht="53.25" customHeight="1" x14ac:dyDescent="0.4">
      <c r="A191" s="457" t="str">
        <f t="shared" si="4"/>
        <v>留学先大学2留学先大学への入学における語学要件の指定の有無</v>
      </c>
      <c r="C191" s="315" t="s">
        <v>1389</v>
      </c>
      <c r="D191" s="316" t="s">
        <v>48</v>
      </c>
      <c r="E191" s="354">
        <f t="shared" si="5"/>
        <v>135</v>
      </c>
      <c r="F191" s="391" t="str">
        <f>"留学先大学"&amp;MID(C179,10,1)</f>
        <v>留学先大学2</v>
      </c>
      <c r="G191" s="391" t="s">
        <v>382</v>
      </c>
      <c r="H191" s="367"/>
      <c r="I191" s="3"/>
      <c r="K191" s="357" t="s">
        <v>384</v>
      </c>
      <c r="L191" s="364" t="s">
        <v>385</v>
      </c>
    </row>
    <row r="192" spans="1:12" ht="26.45" customHeight="1" x14ac:dyDescent="0.4">
      <c r="A192" s="457" t="str">
        <f t="shared" si="4"/>
        <v>留学先大学2語学能力試験名とレベル（点数）</v>
      </c>
      <c r="C192" s="315" t="s">
        <v>58</v>
      </c>
      <c r="D192" s="316" t="s">
        <v>19</v>
      </c>
      <c r="E192" s="354">
        <f t="shared" si="5"/>
        <v>136</v>
      </c>
      <c r="F192" s="391" t="str">
        <f>"留学先大学"&amp;MID(C179,10,1)</f>
        <v>留学先大学2</v>
      </c>
      <c r="G192" s="391" t="s">
        <v>386</v>
      </c>
      <c r="H192" s="367"/>
      <c r="I192" s="3"/>
      <c r="K192" s="357" t="s">
        <v>387</v>
      </c>
      <c r="L192" s="353" t="s">
        <v>388</v>
      </c>
    </row>
    <row r="193" spans="1:12" ht="382.5" customHeight="1" x14ac:dyDescent="0.4">
      <c r="A193" s="457" t="str">
        <f t="shared" si="4"/>
        <v>留学先大学2留学先大学及び在籍コースの概要、選択理由</v>
      </c>
      <c r="C193" s="315" t="s">
        <v>1389</v>
      </c>
      <c r="D193" s="316" t="s">
        <v>19</v>
      </c>
      <c r="E193" s="354">
        <f t="shared" si="5"/>
        <v>137</v>
      </c>
      <c r="F193" s="366" t="str">
        <f>"留学先大学"&amp;MID(C179,10,1)</f>
        <v>留学先大学2</v>
      </c>
      <c r="G193" s="366" t="s">
        <v>389</v>
      </c>
      <c r="H193" s="367">
        <f>LEN(I193)</f>
        <v>0</v>
      </c>
      <c r="I193" s="346"/>
      <c r="K193" s="357"/>
      <c r="L193" s="364" t="s">
        <v>390</v>
      </c>
    </row>
    <row r="194" spans="1:12" ht="26.45" customHeight="1" x14ac:dyDescent="0.4">
      <c r="A194" s="457" t="str">
        <f t="shared" si="4"/>
        <v>留学先大学2留学先大学ホームページURL</v>
      </c>
      <c r="C194" s="315" t="s">
        <v>1389</v>
      </c>
      <c r="D194" s="316" t="s">
        <v>19</v>
      </c>
      <c r="E194" s="354">
        <f t="shared" si="5"/>
        <v>138</v>
      </c>
      <c r="F194" s="366" t="str">
        <f>"留学先大学"&amp;MID(C179,10,1)</f>
        <v>留学先大学2</v>
      </c>
      <c r="G194" s="366" t="s">
        <v>391</v>
      </c>
      <c r="H194" s="367"/>
      <c r="I194" s="348"/>
      <c r="K194" s="357" t="s">
        <v>392</v>
      </c>
      <c r="L194" s="353" t="s">
        <v>393</v>
      </c>
    </row>
    <row r="195" spans="1:12" ht="26.45" customHeight="1" x14ac:dyDescent="0.4">
      <c r="A195" s="457" t="str">
        <f t="shared" si="4"/>
        <v>入学準備コース2大学入学準備コースの必要性</v>
      </c>
      <c r="C195" s="315" t="s">
        <v>1389</v>
      </c>
      <c r="D195" s="316" t="s">
        <v>48</v>
      </c>
      <c r="E195" s="354">
        <f t="shared" si="5"/>
        <v>139</v>
      </c>
      <c r="F195" s="366" t="str">
        <f>"入学準備コース"&amp;MID(C179,10,1)</f>
        <v>入学準備コース2</v>
      </c>
      <c r="G195" s="391" t="s">
        <v>395</v>
      </c>
      <c r="H195" s="367"/>
      <c r="I195" s="3"/>
      <c r="K195" s="357" t="s">
        <v>397</v>
      </c>
      <c r="L195" s="353" t="s">
        <v>1340</v>
      </c>
    </row>
    <row r="196" spans="1:12" ht="26.45" customHeight="1" x14ac:dyDescent="0.4">
      <c r="A196" s="457" t="str">
        <f t="shared" si="4"/>
        <v>入学準備コース2機関名（大学入学準備コース）</v>
      </c>
      <c r="C196" s="315" t="s">
        <v>58</v>
      </c>
      <c r="D196" s="316" t="s">
        <v>19</v>
      </c>
      <c r="E196" s="354">
        <f t="shared" si="5"/>
        <v>140</v>
      </c>
      <c r="F196" s="392" t="str">
        <f>"入学準備コース"&amp;MID(C179,10,1)</f>
        <v>入学準備コース2</v>
      </c>
      <c r="G196" s="391" t="s">
        <v>398</v>
      </c>
      <c r="H196" s="367"/>
      <c r="I196" s="3"/>
      <c r="K196" s="357" t="s">
        <v>399</v>
      </c>
      <c r="L196" s="353" t="s">
        <v>400</v>
      </c>
    </row>
    <row r="197" spans="1:12" ht="26.45" customHeight="1" x14ac:dyDescent="0.4">
      <c r="A197" s="457" t="str">
        <f t="shared" si="4"/>
        <v>入学準備コース2コース名（大学入学準備コース）</v>
      </c>
      <c r="C197" s="315" t="s">
        <v>58</v>
      </c>
      <c r="D197" s="316" t="s">
        <v>19</v>
      </c>
      <c r="E197" s="354">
        <f t="shared" si="5"/>
        <v>141</v>
      </c>
      <c r="F197" s="392" t="str">
        <f>"入学準備コース"&amp;MID(C179,10,1)</f>
        <v>入学準備コース2</v>
      </c>
      <c r="G197" s="391" t="s">
        <v>401</v>
      </c>
      <c r="H197" s="367"/>
      <c r="I197" s="3"/>
      <c r="K197" s="357" t="s">
        <v>402</v>
      </c>
      <c r="L197" s="353" t="s">
        <v>400</v>
      </c>
    </row>
    <row r="198" spans="1:12" ht="26.45" customHeight="1" x14ac:dyDescent="0.4">
      <c r="A198" s="457" t="str">
        <f t="shared" si="4"/>
        <v>入学準備コース2所在国の国・地域コード</v>
      </c>
      <c r="C198" s="315" t="s">
        <v>58</v>
      </c>
      <c r="D198" s="316" t="s">
        <v>19</v>
      </c>
      <c r="E198" s="354">
        <f t="shared" si="5"/>
        <v>142</v>
      </c>
      <c r="F198" s="392" t="str">
        <f>"入学準備コース"&amp;MID(C179,10,1)</f>
        <v>入学準備コース2</v>
      </c>
      <c r="G198" s="391" t="s">
        <v>403</v>
      </c>
      <c r="H198" s="367"/>
      <c r="I198" s="204"/>
      <c r="K198" s="357">
        <v>737</v>
      </c>
      <c r="L198" s="353" t="s">
        <v>404</v>
      </c>
    </row>
    <row r="199" spans="1:12" ht="26.45" customHeight="1" x14ac:dyDescent="0.4">
      <c r="A199" s="457" t="str">
        <f t="shared" si="4"/>
        <v>入学準備コース2所在国・地域</v>
      </c>
      <c r="C199" s="315" t="s">
        <v>58</v>
      </c>
      <c r="D199" s="316" t="s">
        <v>45</v>
      </c>
      <c r="E199" s="354">
        <f t="shared" si="5"/>
        <v>143</v>
      </c>
      <c r="F199" s="392" t="str">
        <f>"入学準備コース"&amp;MID(C179,10,1)</f>
        <v>入学準備コース2</v>
      </c>
      <c r="G199" s="391" t="s">
        <v>359</v>
      </c>
      <c r="H199" s="367"/>
      <c r="I199" s="4" t="str">
        <f>IFERROR(VLOOKUP(I198, 国・地域コード!$B:$C, 2, FALSE),"コードを確認してください")</f>
        <v>コードを確認してください</v>
      </c>
      <c r="K199" s="357" t="s">
        <v>405</v>
      </c>
      <c r="L199" s="353" t="s">
        <v>406</v>
      </c>
    </row>
    <row r="200" spans="1:12" ht="26.45" customHeight="1" x14ac:dyDescent="0.4">
      <c r="A200" s="457" t="str">
        <f t="shared" si="4"/>
        <v>入学準備コース2大学入学準備コース機関の性質</v>
      </c>
      <c r="C200" s="315" t="s">
        <v>58</v>
      </c>
      <c r="D200" s="316" t="s">
        <v>48</v>
      </c>
      <c r="E200" s="354">
        <f t="shared" si="5"/>
        <v>144</v>
      </c>
      <c r="F200" s="392" t="str">
        <f>"入学準備コース"&amp;MID(C179,10,1)</f>
        <v>入学準備コース2</v>
      </c>
      <c r="G200" s="391" t="s">
        <v>407</v>
      </c>
      <c r="H200" s="367"/>
      <c r="I200" s="3"/>
      <c r="K200" s="357" t="s">
        <v>189</v>
      </c>
      <c r="L200" s="353" t="s">
        <v>409</v>
      </c>
    </row>
    <row r="201" spans="1:12" ht="26.45" customHeight="1" x14ac:dyDescent="0.4">
      <c r="A201" s="457" t="str">
        <f t="shared" si="4"/>
        <v>入学準備コース2大学入学準備コースの期間</v>
      </c>
      <c r="C201" s="315" t="s">
        <v>58</v>
      </c>
      <c r="D201" s="316" t="s">
        <v>48</v>
      </c>
      <c r="E201" s="354">
        <f t="shared" si="5"/>
        <v>145</v>
      </c>
      <c r="F201" s="392" t="str">
        <f>"入学準備コース"&amp;MID(C179,10,1)</f>
        <v>入学準備コース2</v>
      </c>
      <c r="G201" s="391" t="s">
        <v>410</v>
      </c>
      <c r="H201" s="367"/>
      <c r="I201" s="3"/>
      <c r="K201" s="357" t="s">
        <v>412</v>
      </c>
      <c r="L201" s="353" t="s">
        <v>413</v>
      </c>
    </row>
    <row r="202" spans="1:12" ht="26.45" customHeight="1" x14ac:dyDescent="0.4">
      <c r="A202" s="457" t="str">
        <f t="shared" si="4"/>
        <v>入学準備コース2大学入学準備コースの開始年月</v>
      </c>
      <c r="C202" s="315" t="s">
        <v>58</v>
      </c>
      <c r="D202" s="316" t="s">
        <v>48</v>
      </c>
      <c r="E202" s="354">
        <f t="shared" si="5"/>
        <v>146</v>
      </c>
      <c r="F202" s="392" t="str">
        <f>"入学準備コース"&amp;MID(C179,10,1)</f>
        <v>入学準備コース2</v>
      </c>
      <c r="G202" s="391" t="s">
        <v>414</v>
      </c>
      <c r="H202" s="367"/>
      <c r="I202" s="3"/>
      <c r="K202" s="453">
        <v>44652</v>
      </c>
      <c r="L202" s="353" t="s">
        <v>416</v>
      </c>
    </row>
    <row r="203" spans="1:12" ht="26.45" customHeight="1" x14ac:dyDescent="0.4">
      <c r="A203" s="457" t="str">
        <f t="shared" si="4"/>
        <v>入学準備コース2大学入学準備コースへの入学における語学要件の指定の有無</v>
      </c>
      <c r="C203" s="315" t="s">
        <v>58</v>
      </c>
      <c r="D203" s="316" t="s">
        <v>48</v>
      </c>
      <c r="E203" s="354">
        <f t="shared" si="5"/>
        <v>147</v>
      </c>
      <c r="F203" s="392" t="str">
        <f>"入学準備コース"&amp;MID(C179,10,1)</f>
        <v>入学準備コース2</v>
      </c>
      <c r="G203" s="391" t="s">
        <v>417</v>
      </c>
      <c r="H203" s="367"/>
      <c r="I203" s="3"/>
      <c r="K203" s="357" t="s">
        <v>384</v>
      </c>
      <c r="L203" s="364" t="s">
        <v>409</v>
      </c>
    </row>
    <row r="204" spans="1:12" ht="26.45" customHeight="1" x14ac:dyDescent="0.4">
      <c r="A204" s="457" t="str">
        <f t="shared" si="4"/>
        <v>入学準備コース2大学入学準備コース語学能力試験名とレベル（点数）</v>
      </c>
      <c r="C204" s="315" t="s">
        <v>58</v>
      </c>
      <c r="D204" s="316" t="s">
        <v>19</v>
      </c>
      <c r="E204" s="354">
        <f t="shared" si="5"/>
        <v>148</v>
      </c>
      <c r="F204" s="392" t="str">
        <f>"入学準備コース"&amp;MID(C179,10,1)</f>
        <v>入学準備コース2</v>
      </c>
      <c r="G204" s="391" t="s">
        <v>1330</v>
      </c>
      <c r="H204" s="367"/>
      <c r="I204" s="3"/>
      <c r="K204" s="357" t="s">
        <v>418</v>
      </c>
      <c r="L204" s="353" t="s">
        <v>419</v>
      </c>
    </row>
    <row r="205" spans="1:12" ht="26.45" customHeight="1" x14ac:dyDescent="0.4">
      <c r="A205" s="457" t="str">
        <f t="shared" si="4"/>
        <v>入学準備コース2大学入学準備コースホームページURL</v>
      </c>
      <c r="C205" s="315" t="s">
        <v>58</v>
      </c>
      <c r="D205" s="316" t="s">
        <v>19</v>
      </c>
      <c r="E205" s="368">
        <f t="shared" si="5"/>
        <v>149</v>
      </c>
      <c r="F205" s="387" t="str">
        <f>"入学準備コース"&amp;MID(C179,10,1)</f>
        <v>入学準備コース2</v>
      </c>
      <c r="G205" s="394" t="s">
        <v>420</v>
      </c>
      <c r="H205" s="419"/>
      <c r="I205" s="347"/>
      <c r="K205" s="461" t="s">
        <v>421</v>
      </c>
      <c r="L205" s="372"/>
    </row>
    <row r="206" spans="1:12" ht="26.45" customHeight="1" x14ac:dyDescent="0.4">
      <c r="A206" s="287"/>
      <c r="B206" s="289" t="s">
        <v>11</v>
      </c>
      <c r="C206" s="296"/>
      <c r="F206" s="291"/>
      <c r="I206" s="305"/>
    </row>
    <row r="207" spans="1:12" s="308" customFormat="1" ht="26.45" customHeight="1" x14ac:dyDescent="0.4">
      <c r="A207" s="463"/>
      <c r="B207" s="312" t="s">
        <v>11</v>
      </c>
      <c r="C207" s="306" t="s">
        <v>348</v>
      </c>
      <c r="D207" s="307"/>
      <c r="H207" s="335"/>
      <c r="I207" s="335"/>
      <c r="K207" s="464"/>
      <c r="L207" s="465"/>
    </row>
    <row r="208" spans="1:12" s="308" customFormat="1" ht="26.45" customHeight="1" x14ac:dyDescent="0.4">
      <c r="A208" s="463"/>
      <c r="B208" s="312" t="s">
        <v>11</v>
      </c>
      <c r="C208" s="306" t="s">
        <v>1342</v>
      </c>
      <c r="D208" s="307"/>
      <c r="G208" s="335"/>
      <c r="H208" s="335"/>
      <c r="I208" s="335"/>
      <c r="K208" s="464"/>
      <c r="L208" s="465"/>
    </row>
    <row r="209" spans="1:12" ht="26.45" customHeight="1" x14ac:dyDescent="0.4">
      <c r="A209" s="287"/>
      <c r="B209" s="289" t="s">
        <v>11</v>
      </c>
      <c r="C209" s="290"/>
      <c r="E209" s="309" t="s">
        <v>12</v>
      </c>
      <c r="F209" s="301" t="s">
        <v>13</v>
      </c>
      <c r="G209" s="302" t="s">
        <v>14</v>
      </c>
      <c r="H209" s="302"/>
      <c r="I209" s="302" t="s">
        <v>15</v>
      </c>
      <c r="K209" s="303" t="s">
        <v>16</v>
      </c>
      <c r="L209" s="304" t="s">
        <v>17</v>
      </c>
    </row>
    <row r="210" spans="1:12" ht="112.9" customHeight="1" x14ac:dyDescent="0.4">
      <c r="A210" s="457" t="str">
        <f t="shared" ref="A210:A234" si="6">F210&amp;G210</f>
        <v>留学先大学3大学名（学士課程）名称</v>
      </c>
      <c r="C210" s="315" t="s">
        <v>1389</v>
      </c>
      <c r="D210" s="316" t="s">
        <v>19</v>
      </c>
      <c r="E210" s="349">
        <f>E205+1</f>
        <v>150</v>
      </c>
      <c r="F210" s="389" t="str">
        <f>"留学先大学"&amp;MID(C208,10,1)</f>
        <v>留学先大学3</v>
      </c>
      <c r="G210" s="389" t="s">
        <v>350</v>
      </c>
      <c r="H210" s="390">
        <f>COUNTA(I210)</f>
        <v>0</v>
      </c>
      <c r="I210" s="268"/>
      <c r="K210" s="352" t="s">
        <v>351</v>
      </c>
      <c r="L210" s="384" t="s">
        <v>352</v>
      </c>
    </row>
    <row r="211" spans="1:12" ht="46.15" customHeight="1" x14ac:dyDescent="0.4">
      <c r="A211" s="457" t="str">
        <f t="shared" si="6"/>
        <v>留学先大学3国際共同学位プログラムか</v>
      </c>
      <c r="C211" s="315" t="s">
        <v>1389</v>
      </c>
      <c r="D211" s="316" t="s">
        <v>48</v>
      </c>
      <c r="E211" s="354">
        <f>E210+1</f>
        <v>151</v>
      </c>
      <c r="F211" s="391" t="str">
        <f>"留学先大学"&amp;MID(C208,10,1)</f>
        <v>留学先大学3</v>
      </c>
      <c r="G211" s="391" t="s">
        <v>353</v>
      </c>
      <c r="H211" s="367"/>
      <c r="I211" s="3"/>
      <c r="K211" s="357" t="s">
        <v>354</v>
      </c>
      <c r="L211" s="364" t="s">
        <v>355</v>
      </c>
    </row>
    <row r="212" spans="1:12" ht="26.45" customHeight="1" x14ac:dyDescent="0.4">
      <c r="A212" s="457" t="str">
        <f t="shared" si="6"/>
        <v>留学先大学3国・地域コード</v>
      </c>
      <c r="C212" s="315" t="s">
        <v>1389</v>
      </c>
      <c r="D212" s="316" t="s">
        <v>19</v>
      </c>
      <c r="E212" s="354">
        <f t="shared" ref="E212:E234" si="7">E211+1</f>
        <v>152</v>
      </c>
      <c r="F212" s="391" t="str">
        <f>"留学先大学"&amp;MID(C208,10,1)</f>
        <v>留学先大学3</v>
      </c>
      <c r="G212" s="391" t="s">
        <v>356</v>
      </c>
      <c r="H212" s="367"/>
      <c r="I212" s="204"/>
      <c r="K212" s="357">
        <v>737</v>
      </c>
      <c r="L212" s="364" t="s">
        <v>357</v>
      </c>
    </row>
    <row r="213" spans="1:12" ht="26.45" customHeight="1" x14ac:dyDescent="0.4">
      <c r="A213" s="457" t="str">
        <f t="shared" si="6"/>
        <v>留学先大学3所在国・地域</v>
      </c>
      <c r="C213" s="458" t="s">
        <v>358</v>
      </c>
      <c r="D213" s="459" t="s">
        <v>45</v>
      </c>
      <c r="E213" s="354">
        <f t="shared" si="7"/>
        <v>153</v>
      </c>
      <c r="F213" s="391" t="str">
        <f>"留学先大学"&amp;MID(C208,10,1)</f>
        <v>留学先大学3</v>
      </c>
      <c r="G213" s="391" t="s">
        <v>359</v>
      </c>
      <c r="H213" s="367"/>
      <c r="I213" s="4" t="str">
        <f>IF(I212="","",VLOOKUP(I212,国・地域コード!$B:$C,2,FALSE))</f>
        <v/>
      </c>
      <c r="K213" s="357" t="s">
        <v>360</v>
      </c>
      <c r="L213" s="364" t="s">
        <v>361</v>
      </c>
    </row>
    <row r="214" spans="1:12" ht="53.25" customHeight="1" x14ac:dyDescent="0.4">
      <c r="A214" s="457" t="str">
        <f t="shared" si="6"/>
        <v>留学先大学3取得予定学位名</v>
      </c>
      <c r="C214" s="315" t="s">
        <v>1389</v>
      </c>
      <c r="D214" s="316" t="s">
        <v>19</v>
      </c>
      <c r="E214" s="354">
        <f t="shared" si="7"/>
        <v>154</v>
      </c>
      <c r="F214" s="391" t="str">
        <f>"留学先大学"&amp;MID(C208,10,1)</f>
        <v>留学先大学3</v>
      </c>
      <c r="G214" s="391" t="s">
        <v>362</v>
      </c>
      <c r="H214" s="367"/>
      <c r="I214" s="3"/>
      <c r="K214" s="357" t="s">
        <v>363</v>
      </c>
      <c r="L214" s="353" t="s">
        <v>364</v>
      </c>
    </row>
    <row r="215" spans="1:12" ht="26.45" customHeight="1" x14ac:dyDescent="0.4">
      <c r="A215" s="457" t="str">
        <f t="shared" si="6"/>
        <v>留学先大学3学士号取得期間</v>
      </c>
      <c r="C215" s="315" t="s">
        <v>1389</v>
      </c>
      <c r="D215" s="316" t="s">
        <v>48</v>
      </c>
      <c r="E215" s="354">
        <f t="shared" si="7"/>
        <v>155</v>
      </c>
      <c r="F215" s="391" t="str">
        <f>"留学先大学"&amp;MID(C208,10,1)</f>
        <v>留学先大学3</v>
      </c>
      <c r="G215" s="391" t="s">
        <v>365</v>
      </c>
      <c r="H215" s="367"/>
      <c r="I215" s="3"/>
      <c r="K215" s="357" t="s">
        <v>367</v>
      </c>
      <c r="L215" s="364" t="s">
        <v>368</v>
      </c>
    </row>
    <row r="216" spans="1:12" ht="26.45" customHeight="1" x14ac:dyDescent="0.4">
      <c r="A216" s="457" t="str">
        <f t="shared" si="6"/>
        <v>留学先大学3正規の学士課程の開始年月</v>
      </c>
      <c r="C216" s="315" t="s">
        <v>1389</v>
      </c>
      <c r="D216" s="316" t="s">
        <v>48</v>
      </c>
      <c r="E216" s="354">
        <f t="shared" si="7"/>
        <v>156</v>
      </c>
      <c r="F216" s="391" t="str">
        <f>"留学先大学"&amp;MID(C208,10,1)</f>
        <v>留学先大学3</v>
      </c>
      <c r="G216" s="391" t="s">
        <v>369</v>
      </c>
      <c r="H216" s="367"/>
      <c r="I216" s="3"/>
      <c r="K216" s="357" t="s">
        <v>371</v>
      </c>
      <c r="L216" s="353" t="s">
        <v>372</v>
      </c>
    </row>
    <row r="217" spans="1:12" ht="26.45" customHeight="1" x14ac:dyDescent="0.4">
      <c r="A217" s="457" t="str">
        <f t="shared" si="6"/>
        <v>留学先大学3文理種別</v>
      </c>
      <c r="C217" s="315" t="s">
        <v>1389</v>
      </c>
      <c r="D217" s="316" t="s">
        <v>48</v>
      </c>
      <c r="E217" s="354">
        <f t="shared" si="7"/>
        <v>157</v>
      </c>
      <c r="F217" s="391" t="str">
        <f>"留学先大学"&amp;MID(C208,10,1)</f>
        <v>留学先大学3</v>
      </c>
      <c r="G217" s="391" t="s">
        <v>373</v>
      </c>
      <c r="H217" s="367"/>
      <c r="I217" s="3"/>
      <c r="K217" s="357" t="s">
        <v>375</v>
      </c>
      <c r="L217" s="364" t="s">
        <v>376</v>
      </c>
    </row>
    <row r="218" spans="1:12" ht="50.45" customHeight="1" x14ac:dyDescent="0.4">
      <c r="A218" s="457" t="str">
        <f t="shared" si="6"/>
        <v>留学先大学3専門分野コード</v>
      </c>
      <c r="C218" s="315" t="s">
        <v>1389</v>
      </c>
      <c r="D218" s="316" t="s">
        <v>19</v>
      </c>
      <c r="E218" s="354">
        <f t="shared" si="7"/>
        <v>158</v>
      </c>
      <c r="F218" s="391" t="str">
        <f>"留学先大学"&amp;MID(C208,10,1)</f>
        <v>留学先大学3</v>
      </c>
      <c r="G218" s="391" t="s">
        <v>377</v>
      </c>
      <c r="H218" s="367"/>
      <c r="I218" s="204"/>
      <c r="K218" s="357">
        <v>11</v>
      </c>
      <c r="L218" s="460" t="s">
        <v>378</v>
      </c>
    </row>
    <row r="219" spans="1:12" ht="26.45" customHeight="1" x14ac:dyDescent="0.4">
      <c r="A219" s="457" t="str">
        <f t="shared" si="6"/>
        <v>留学先大学3専門分野</v>
      </c>
      <c r="C219" s="458" t="s">
        <v>358</v>
      </c>
      <c r="D219" s="459" t="s">
        <v>45</v>
      </c>
      <c r="E219" s="354">
        <f t="shared" si="7"/>
        <v>159</v>
      </c>
      <c r="F219" s="391" t="str">
        <f>"留学先大学"&amp;MID(C208,10,1)</f>
        <v>留学先大学3</v>
      </c>
      <c r="G219" s="391" t="s">
        <v>379</v>
      </c>
      <c r="H219" s="367"/>
      <c r="I219" s="4" t="str">
        <f>IF(I218="","",VLOOKUP(TEXT(I218,"00"),分野コード!$C:$D,2,FALSE))</f>
        <v/>
      </c>
      <c r="K219" s="357" t="s">
        <v>380</v>
      </c>
      <c r="L219" s="353" t="s">
        <v>381</v>
      </c>
    </row>
    <row r="220" spans="1:12" ht="53.25" customHeight="1" x14ac:dyDescent="0.4">
      <c r="A220" s="457" t="str">
        <f t="shared" si="6"/>
        <v>留学先大学3留学先大学への入学における語学要件の指定の有無</v>
      </c>
      <c r="C220" s="315" t="s">
        <v>1389</v>
      </c>
      <c r="D220" s="316" t="s">
        <v>48</v>
      </c>
      <c r="E220" s="354">
        <f t="shared" si="7"/>
        <v>160</v>
      </c>
      <c r="F220" s="391" t="str">
        <f>"留学先大学"&amp;MID(C208,10,1)</f>
        <v>留学先大学3</v>
      </c>
      <c r="G220" s="391" t="s">
        <v>382</v>
      </c>
      <c r="H220" s="367"/>
      <c r="I220" s="3"/>
      <c r="K220" s="357" t="s">
        <v>384</v>
      </c>
      <c r="L220" s="364" t="s">
        <v>385</v>
      </c>
    </row>
    <row r="221" spans="1:12" ht="26.45" customHeight="1" x14ac:dyDescent="0.4">
      <c r="A221" s="457" t="str">
        <f t="shared" si="6"/>
        <v>留学先大学3語学能力試験名とレベル（点数）</v>
      </c>
      <c r="C221" s="315" t="s">
        <v>58</v>
      </c>
      <c r="D221" s="316" t="s">
        <v>19</v>
      </c>
      <c r="E221" s="354">
        <f t="shared" si="7"/>
        <v>161</v>
      </c>
      <c r="F221" s="391" t="str">
        <f>"留学先大学"&amp;MID(C208,10,1)</f>
        <v>留学先大学3</v>
      </c>
      <c r="G221" s="391" t="s">
        <v>386</v>
      </c>
      <c r="H221" s="367"/>
      <c r="I221" s="3"/>
      <c r="K221" s="357" t="s">
        <v>387</v>
      </c>
      <c r="L221" s="353" t="s">
        <v>388</v>
      </c>
    </row>
    <row r="222" spans="1:12" ht="382.5" customHeight="1" x14ac:dyDescent="0.4">
      <c r="A222" s="457" t="str">
        <f t="shared" si="6"/>
        <v>留学先大学3留学先大学及び在籍コースの概要、選択理由</v>
      </c>
      <c r="C222" s="315" t="s">
        <v>1389</v>
      </c>
      <c r="D222" s="316" t="s">
        <v>19</v>
      </c>
      <c r="E222" s="354">
        <f t="shared" si="7"/>
        <v>162</v>
      </c>
      <c r="F222" s="366" t="str">
        <f>"留学先大学"&amp;MID(C208,10,1)</f>
        <v>留学先大学3</v>
      </c>
      <c r="G222" s="366" t="s">
        <v>389</v>
      </c>
      <c r="H222" s="367"/>
      <c r="I222" s="346"/>
      <c r="K222" s="357"/>
      <c r="L222" s="364" t="s">
        <v>390</v>
      </c>
    </row>
    <row r="223" spans="1:12" ht="26.45" customHeight="1" x14ac:dyDescent="0.4">
      <c r="A223" s="457" t="str">
        <f t="shared" si="6"/>
        <v>留学先大学3留学先大学ホームページURL</v>
      </c>
      <c r="C223" s="315" t="s">
        <v>1389</v>
      </c>
      <c r="D223" s="316" t="s">
        <v>19</v>
      </c>
      <c r="E223" s="354">
        <f t="shared" si="7"/>
        <v>163</v>
      </c>
      <c r="F223" s="366" t="str">
        <f>"留学先大学"&amp;MID(C208,10,1)</f>
        <v>留学先大学3</v>
      </c>
      <c r="G223" s="366" t="s">
        <v>391</v>
      </c>
      <c r="H223" s="367"/>
      <c r="I223" s="348"/>
      <c r="K223" s="357" t="s">
        <v>392</v>
      </c>
      <c r="L223" s="353" t="s">
        <v>393</v>
      </c>
    </row>
    <row r="224" spans="1:12" ht="26.45" customHeight="1" x14ac:dyDescent="0.4">
      <c r="A224" s="457" t="str">
        <f t="shared" si="6"/>
        <v>入学準備コース3大学入学準備コースの必要性</v>
      </c>
      <c r="C224" s="315" t="s">
        <v>1389</v>
      </c>
      <c r="D224" s="316" t="s">
        <v>48</v>
      </c>
      <c r="E224" s="354">
        <f t="shared" si="7"/>
        <v>164</v>
      </c>
      <c r="F224" s="366" t="str">
        <f>"入学準備コース"&amp;MID(C208,10,1)</f>
        <v>入学準備コース3</v>
      </c>
      <c r="G224" s="391" t="s">
        <v>395</v>
      </c>
      <c r="H224" s="367"/>
      <c r="I224" s="3"/>
      <c r="K224" s="357" t="s">
        <v>397</v>
      </c>
      <c r="L224" s="353" t="s">
        <v>1340</v>
      </c>
    </row>
    <row r="225" spans="1:12" ht="26.45" customHeight="1" x14ac:dyDescent="0.4">
      <c r="A225" s="457" t="str">
        <f t="shared" si="6"/>
        <v>入学準備コース3機関名（大学入学準備コース）</v>
      </c>
      <c r="C225" s="315" t="s">
        <v>58</v>
      </c>
      <c r="D225" s="316" t="s">
        <v>19</v>
      </c>
      <c r="E225" s="354">
        <f t="shared" si="7"/>
        <v>165</v>
      </c>
      <c r="F225" s="392" t="str">
        <f>"入学準備コース"&amp;MID(C208,10,1)</f>
        <v>入学準備コース3</v>
      </c>
      <c r="G225" s="391" t="s">
        <v>398</v>
      </c>
      <c r="H225" s="367"/>
      <c r="I225" s="3"/>
      <c r="K225" s="357" t="s">
        <v>399</v>
      </c>
      <c r="L225" s="353" t="s">
        <v>400</v>
      </c>
    </row>
    <row r="226" spans="1:12" ht="26.45" customHeight="1" x14ac:dyDescent="0.4">
      <c r="A226" s="457" t="str">
        <f t="shared" si="6"/>
        <v>入学準備コース3コース名（大学入学準備コース）</v>
      </c>
      <c r="C226" s="315" t="s">
        <v>58</v>
      </c>
      <c r="D226" s="316" t="s">
        <v>19</v>
      </c>
      <c r="E226" s="354">
        <f t="shared" si="7"/>
        <v>166</v>
      </c>
      <c r="F226" s="392" t="str">
        <f>"入学準備コース"&amp;MID(C208,10,1)</f>
        <v>入学準備コース3</v>
      </c>
      <c r="G226" s="391" t="s">
        <v>401</v>
      </c>
      <c r="H226" s="367"/>
      <c r="I226" s="3"/>
      <c r="K226" s="357" t="s">
        <v>402</v>
      </c>
      <c r="L226" s="353" t="s">
        <v>400</v>
      </c>
    </row>
    <row r="227" spans="1:12" ht="26.45" customHeight="1" x14ac:dyDescent="0.4">
      <c r="A227" s="457" t="str">
        <f t="shared" si="6"/>
        <v>入学準備コース3所在国の国・地域コード</v>
      </c>
      <c r="C227" s="315" t="s">
        <v>58</v>
      </c>
      <c r="D227" s="316" t="s">
        <v>19</v>
      </c>
      <c r="E227" s="354">
        <f t="shared" si="7"/>
        <v>167</v>
      </c>
      <c r="F227" s="392" t="str">
        <f>"入学準備コース"&amp;MID(C208,10,1)</f>
        <v>入学準備コース3</v>
      </c>
      <c r="G227" s="391" t="s">
        <v>403</v>
      </c>
      <c r="H227" s="367"/>
      <c r="I227" s="204"/>
      <c r="K227" s="357">
        <v>737</v>
      </c>
      <c r="L227" s="353" t="s">
        <v>404</v>
      </c>
    </row>
    <row r="228" spans="1:12" ht="26.45" customHeight="1" x14ac:dyDescent="0.4">
      <c r="A228" s="457" t="str">
        <f t="shared" si="6"/>
        <v>入学準備コース3所在国・地域</v>
      </c>
      <c r="C228" s="315" t="s">
        <v>58</v>
      </c>
      <c r="D228" s="316" t="s">
        <v>45</v>
      </c>
      <c r="E228" s="354">
        <f t="shared" si="7"/>
        <v>168</v>
      </c>
      <c r="F228" s="392" t="str">
        <f>"入学準備コース"&amp;MID(C208,10,1)</f>
        <v>入学準備コース3</v>
      </c>
      <c r="G228" s="391" t="s">
        <v>359</v>
      </c>
      <c r="H228" s="367"/>
      <c r="I228" s="4" t="str">
        <f>IFERROR(VLOOKUP(I227, 国・地域コード!$B:$C, 2, FALSE),"コードを確認してください")</f>
        <v>コードを確認してください</v>
      </c>
      <c r="K228" s="357" t="s">
        <v>405</v>
      </c>
      <c r="L228" s="353" t="s">
        <v>406</v>
      </c>
    </row>
    <row r="229" spans="1:12" ht="26.45" customHeight="1" x14ac:dyDescent="0.4">
      <c r="A229" s="457" t="str">
        <f t="shared" si="6"/>
        <v>入学準備コース3大学入学準備コース機関の性質</v>
      </c>
      <c r="C229" s="315" t="s">
        <v>58</v>
      </c>
      <c r="D229" s="316" t="s">
        <v>48</v>
      </c>
      <c r="E229" s="354">
        <f t="shared" si="7"/>
        <v>169</v>
      </c>
      <c r="F229" s="392" t="str">
        <f>"入学準備コース"&amp;MID(C208,10,1)</f>
        <v>入学準備コース3</v>
      </c>
      <c r="G229" s="391" t="s">
        <v>407</v>
      </c>
      <c r="H229" s="367"/>
      <c r="I229" s="3"/>
      <c r="K229" s="357" t="s">
        <v>189</v>
      </c>
      <c r="L229" s="353" t="s">
        <v>409</v>
      </c>
    </row>
    <row r="230" spans="1:12" ht="26.45" customHeight="1" x14ac:dyDescent="0.4">
      <c r="A230" s="457" t="str">
        <f t="shared" si="6"/>
        <v>入学準備コース3大学入学準備コースの期間</v>
      </c>
      <c r="C230" s="315" t="s">
        <v>58</v>
      </c>
      <c r="D230" s="316" t="s">
        <v>48</v>
      </c>
      <c r="E230" s="354">
        <f t="shared" si="7"/>
        <v>170</v>
      </c>
      <c r="F230" s="392" t="str">
        <f>"入学準備コース"&amp;MID(C208,10,1)</f>
        <v>入学準備コース3</v>
      </c>
      <c r="G230" s="391" t="s">
        <v>410</v>
      </c>
      <c r="H230" s="367"/>
      <c r="I230" s="3"/>
      <c r="K230" s="357" t="s">
        <v>412</v>
      </c>
      <c r="L230" s="353" t="s">
        <v>413</v>
      </c>
    </row>
    <row r="231" spans="1:12" ht="26.45" customHeight="1" x14ac:dyDescent="0.4">
      <c r="A231" s="457" t="str">
        <f t="shared" si="6"/>
        <v>入学準備コース3大学入学準備コースの開始年月</v>
      </c>
      <c r="C231" s="315" t="s">
        <v>58</v>
      </c>
      <c r="D231" s="316" t="s">
        <v>48</v>
      </c>
      <c r="E231" s="354">
        <f t="shared" si="7"/>
        <v>171</v>
      </c>
      <c r="F231" s="392" t="str">
        <f>"入学準備コース"&amp;MID(C208,10,1)</f>
        <v>入学準備コース3</v>
      </c>
      <c r="G231" s="391" t="s">
        <v>414</v>
      </c>
      <c r="H231" s="367"/>
      <c r="I231" s="3"/>
      <c r="K231" s="453">
        <v>44652</v>
      </c>
      <c r="L231" s="353" t="s">
        <v>416</v>
      </c>
    </row>
    <row r="232" spans="1:12" ht="26.45" customHeight="1" x14ac:dyDescent="0.4">
      <c r="A232" s="457" t="str">
        <f t="shared" si="6"/>
        <v>入学準備コース3大学入学準備コースへの入学における語学要件の指定の有無</v>
      </c>
      <c r="C232" s="315" t="s">
        <v>58</v>
      </c>
      <c r="D232" s="316" t="s">
        <v>48</v>
      </c>
      <c r="E232" s="354">
        <f t="shared" si="7"/>
        <v>172</v>
      </c>
      <c r="F232" s="392" t="str">
        <f>"入学準備コース"&amp;MID(C208,10,1)</f>
        <v>入学準備コース3</v>
      </c>
      <c r="G232" s="391" t="s">
        <v>417</v>
      </c>
      <c r="H232" s="367"/>
      <c r="I232" s="3"/>
      <c r="K232" s="357" t="s">
        <v>384</v>
      </c>
      <c r="L232" s="364" t="s">
        <v>409</v>
      </c>
    </row>
    <row r="233" spans="1:12" ht="26.45" customHeight="1" x14ac:dyDescent="0.4">
      <c r="A233" s="457" t="str">
        <f t="shared" si="6"/>
        <v>入学準備コース3大学入学準備コース語学能力試験名とレベル（点数）</v>
      </c>
      <c r="C233" s="315" t="s">
        <v>58</v>
      </c>
      <c r="D233" s="316" t="s">
        <v>19</v>
      </c>
      <c r="E233" s="354">
        <f t="shared" si="7"/>
        <v>173</v>
      </c>
      <c r="F233" s="392" t="str">
        <f>"入学準備コース"&amp;MID(C208,10,1)</f>
        <v>入学準備コース3</v>
      </c>
      <c r="G233" s="391" t="s">
        <v>1330</v>
      </c>
      <c r="H233" s="367"/>
      <c r="I233" s="3"/>
      <c r="K233" s="357" t="s">
        <v>418</v>
      </c>
      <c r="L233" s="353" t="s">
        <v>419</v>
      </c>
    </row>
    <row r="234" spans="1:12" ht="26.45" customHeight="1" x14ac:dyDescent="0.4">
      <c r="A234" s="457" t="str">
        <f t="shared" si="6"/>
        <v>入学準備コース3大学入学準備コースホームページURL</v>
      </c>
      <c r="C234" s="315" t="s">
        <v>58</v>
      </c>
      <c r="D234" s="316" t="s">
        <v>19</v>
      </c>
      <c r="E234" s="368">
        <f t="shared" si="7"/>
        <v>174</v>
      </c>
      <c r="F234" s="387" t="str">
        <f>"入学準備コース"&amp;MID(C208,10,1)</f>
        <v>入学準備コース3</v>
      </c>
      <c r="G234" s="394" t="s">
        <v>420</v>
      </c>
      <c r="H234" s="419"/>
      <c r="I234" s="347"/>
      <c r="K234" s="461" t="s">
        <v>421</v>
      </c>
      <c r="L234" s="372"/>
    </row>
    <row r="235" spans="1:12" ht="26.45" customHeight="1" x14ac:dyDescent="0.4">
      <c r="A235" s="287"/>
      <c r="B235" s="289" t="s">
        <v>11</v>
      </c>
      <c r="C235" s="296"/>
      <c r="F235" s="291"/>
      <c r="I235" s="305"/>
    </row>
    <row r="236" spans="1:12" s="308" customFormat="1" ht="26.45" customHeight="1" x14ac:dyDescent="0.4">
      <c r="A236" s="463"/>
      <c r="B236" s="312" t="s">
        <v>11</v>
      </c>
      <c r="C236" s="306" t="s">
        <v>348</v>
      </c>
      <c r="D236" s="307"/>
      <c r="H236" s="335"/>
      <c r="I236" s="335"/>
      <c r="K236" s="464"/>
      <c r="L236" s="465"/>
    </row>
    <row r="237" spans="1:12" s="308" customFormat="1" ht="26.45" customHeight="1" x14ac:dyDescent="0.4">
      <c r="A237" s="463"/>
      <c r="B237" s="312" t="s">
        <v>11</v>
      </c>
      <c r="C237" s="306" t="s">
        <v>1343</v>
      </c>
      <c r="D237" s="307"/>
      <c r="G237" s="335"/>
      <c r="H237" s="335"/>
      <c r="I237" s="335"/>
      <c r="K237" s="464"/>
      <c r="L237" s="465"/>
    </row>
    <row r="238" spans="1:12" ht="26.45" customHeight="1" x14ac:dyDescent="0.4">
      <c r="A238" s="287"/>
      <c r="B238" s="289" t="s">
        <v>11</v>
      </c>
      <c r="C238" s="290"/>
      <c r="E238" s="309" t="s">
        <v>12</v>
      </c>
      <c r="F238" s="301" t="s">
        <v>13</v>
      </c>
      <c r="G238" s="302" t="s">
        <v>14</v>
      </c>
      <c r="H238" s="302"/>
      <c r="I238" s="302" t="s">
        <v>15</v>
      </c>
      <c r="K238" s="303" t="s">
        <v>16</v>
      </c>
      <c r="L238" s="304" t="s">
        <v>17</v>
      </c>
    </row>
    <row r="239" spans="1:12" ht="112.9" customHeight="1" x14ac:dyDescent="0.4">
      <c r="A239" s="457" t="str">
        <f t="shared" ref="A239:A263" si="8">F239&amp;G239</f>
        <v>留学先大学4大学名（学士課程）名称</v>
      </c>
      <c r="C239" s="315" t="s">
        <v>1389</v>
      </c>
      <c r="D239" s="316" t="s">
        <v>19</v>
      </c>
      <c r="E239" s="349">
        <f>E234+1</f>
        <v>175</v>
      </c>
      <c r="F239" s="389" t="str">
        <f>"留学先大学"&amp;MID(C237,10,1)</f>
        <v>留学先大学4</v>
      </c>
      <c r="G239" s="389" t="s">
        <v>350</v>
      </c>
      <c r="H239" s="390">
        <f>COUNTA(I239)</f>
        <v>0</v>
      </c>
      <c r="I239" s="268"/>
      <c r="K239" s="352" t="s">
        <v>351</v>
      </c>
      <c r="L239" s="384" t="s">
        <v>352</v>
      </c>
    </row>
    <row r="240" spans="1:12" ht="46.15" customHeight="1" x14ac:dyDescent="0.4">
      <c r="A240" s="457" t="str">
        <f t="shared" si="8"/>
        <v>留学先大学4国際共同学位プログラムか</v>
      </c>
      <c r="C240" s="315" t="s">
        <v>1389</v>
      </c>
      <c r="D240" s="316" t="s">
        <v>48</v>
      </c>
      <c r="E240" s="354">
        <f>E239+1</f>
        <v>176</v>
      </c>
      <c r="F240" s="391" t="str">
        <f>"留学先大学"&amp;MID(C237,10,1)</f>
        <v>留学先大学4</v>
      </c>
      <c r="G240" s="391" t="s">
        <v>353</v>
      </c>
      <c r="H240" s="367"/>
      <c r="I240" s="3"/>
      <c r="K240" s="357" t="s">
        <v>354</v>
      </c>
      <c r="L240" s="364" t="s">
        <v>355</v>
      </c>
    </row>
    <row r="241" spans="1:12" ht="26.45" customHeight="1" x14ac:dyDescent="0.4">
      <c r="A241" s="457" t="str">
        <f t="shared" si="8"/>
        <v>留学先大学4国・地域コード</v>
      </c>
      <c r="C241" s="315" t="s">
        <v>1389</v>
      </c>
      <c r="D241" s="316" t="s">
        <v>19</v>
      </c>
      <c r="E241" s="354">
        <f t="shared" ref="E241:E263" si="9">E240+1</f>
        <v>177</v>
      </c>
      <c r="F241" s="391" t="str">
        <f>"留学先大学"&amp;MID(C237,10,1)</f>
        <v>留学先大学4</v>
      </c>
      <c r="G241" s="391" t="s">
        <v>356</v>
      </c>
      <c r="H241" s="367"/>
      <c r="I241" s="204"/>
      <c r="K241" s="357">
        <v>737</v>
      </c>
      <c r="L241" s="364" t="s">
        <v>357</v>
      </c>
    </row>
    <row r="242" spans="1:12" ht="26.45" customHeight="1" x14ac:dyDescent="0.4">
      <c r="A242" s="457" t="str">
        <f t="shared" si="8"/>
        <v>留学先大学4所在国・地域</v>
      </c>
      <c r="C242" s="458" t="s">
        <v>358</v>
      </c>
      <c r="D242" s="459" t="s">
        <v>45</v>
      </c>
      <c r="E242" s="354">
        <f t="shared" si="9"/>
        <v>178</v>
      </c>
      <c r="F242" s="391" t="str">
        <f>"留学先大学"&amp;MID(C237,10,1)</f>
        <v>留学先大学4</v>
      </c>
      <c r="G242" s="391" t="s">
        <v>359</v>
      </c>
      <c r="H242" s="367"/>
      <c r="I242" s="4" t="str">
        <f>IF(I241="","",VLOOKUP(I241,国・地域コード!$B:$C,2,FALSE))</f>
        <v/>
      </c>
      <c r="K242" s="357" t="s">
        <v>360</v>
      </c>
      <c r="L242" s="364" t="s">
        <v>361</v>
      </c>
    </row>
    <row r="243" spans="1:12" ht="53.25" customHeight="1" x14ac:dyDescent="0.4">
      <c r="A243" s="457" t="str">
        <f t="shared" si="8"/>
        <v>留学先大学4取得予定学位名</v>
      </c>
      <c r="C243" s="315" t="s">
        <v>1389</v>
      </c>
      <c r="D243" s="316" t="s">
        <v>19</v>
      </c>
      <c r="E243" s="354">
        <f t="shared" si="9"/>
        <v>179</v>
      </c>
      <c r="F243" s="391" t="str">
        <f>"留学先大学"&amp;MID(C237,10,1)</f>
        <v>留学先大学4</v>
      </c>
      <c r="G243" s="391" t="s">
        <v>362</v>
      </c>
      <c r="H243" s="367"/>
      <c r="I243" s="3"/>
      <c r="K243" s="357" t="s">
        <v>363</v>
      </c>
      <c r="L243" s="353" t="s">
        <v>364</v>
      </c>
    </row>
    <row r="244" spans="1:12" ht="26.45" customHeight="1" x14ac:dyDescent="0.4">
      <c r="A244" s="457" t="str">
        <f t="shared" si="8"/>
        <v>留学先大学4学士号取得期間</v>
      </c>
      <c r="C244" s="315" t="s">
        <v>1389</v>
      </c>
      <c r="D244" s="316" t="s">
        <v>48</v>
      </c>
      <c r="E244" s="354">
        <f t="shared" si="9"/>
        <v>180</v>
      </c>
      <c r="F244" s="391" t="str">
        <f>"留学先大学"&amp;MID(C237,10,1)</f>
        <v>留学先大学4</v>
      </c>
      <c r="G244" s="391" t="s">
        <v>365</v>
      </c>
      <c r="H244" s="367"/>
      <c r="I244" s="3"/>
      <c r="K244" s="357" t="s">
        <v>367</v>
      </c>
      <c r="L244" s="364" t="s">
        <v>368</v>
      </c>
    </row>
    <row r="245" spans="1:12" ht="26.45" customHeight="1" x14ac:dyDescent="0.4">
      <c r="A245" s="457" t="str">
        <f t="shared" si="8"/>
        <v>留学先大学4正規の学士課程の開始年月</v>
      </c>
      <c r="C245" s="315" t="s">
        <v>1389</v>
      </c>
      <c r="D245" s="316" t="s">
        <v>48</v>
      </c>
      <c r="E245" s="354">
        <f t="shared" si="9"/>
        <v>181</v>
      </c>
      <c r="F245" s="391" t="str">
        <f>"留学先大学"&amp;MID(C237,10,1)</f>
        <v>留学先大学4</v>
      </c>
      <c r="G245" s="391" t="s">
        <v>369</v>
      </c>
      <c r="H245" s="367"/>
      <c r="I245" s="3"/>
      <c r="K245" s="357" t="s">
        <v>371</v>
      </c>
      <c r="L245" s="353" t="s">
        <v>372</v>
      </c>
    </row>
    <row r="246" spans="1:12" ht="26.45" customHeight="1" x14ac:dyDescent="0.4">
      <c r="A246" s="457" t="str">
        <f t="shared" si="8"/>
        <v>留学先大学4文理種別</v>
      </c>
      <c r="C246" s="315" t="s">
        <v>1389</v>
      </c>
      <c r="D246" s="316" t="s">
        <v>48</v>
      </c>
      <c r="E246" s="354">
        <f t="shared" si="9"/>
        <v>182</v>
      </c>
      <c r="F246" s="391" t="str">
        <f>"留学先大学"&amp;MID(C237,10,1)</f>
        <v>留学先大学4</v>
      </c>
      <c r="G246" s="391" t="s">
        <v>373</v>
      </c>
      <c r="H246" s="367"/>
      <c r="I246" s="3"/>
      <c r="K246" s="357" t="s">
        <v>375</v>
      </c>
      <c r="L246" s="364" t="s">
        <v>376</v>
      </c>
    </row>
    <row r="247" spans="1:12" ht="50.45" customHeight="1" x14ac:dyDescent="0.4">
      <c r="A247" s="457" t="str">
        <f t="shared" si="8"/>
        <v>留学先大学4専門分野コード</v>
      </c>
      <c r="C247" s="315" t="s">
        <v>1389</v>
      </c>
      <c r="D247" s="316" t="s">
        <v>19</v>
      </c>
      <c r="E247" s="354">
        <f t="shared" si="9"/>
        <v>183</v>
      </c>
      <c r="F247" s="391" t="str">
        <f>"留学先大学"&amp;MID(C237,10,1)</f>
        <v>留学先大学4</v>
      </c>
      <c r="G247" s="391" t="s">
        <v>377</v>
      </c>
      <c r="H247" s="367"/>
      <c r="I247" s="204"/>
      <c r="K247" s="357">
        <v>11</v>
      </c>
      <c r="L247" s="460" t="s">
        <v>378</v>
      </c>
    </row>
    <row r="248" spans="1:12" ht="26.45" customHeight="1" x14ac:dyDescent="0.4">
      <c r="A248" s="457" t="str">
        <f t="shared" si="8"/>
        <v>留学先大学4専門分野</v>
      </c>
      <c r="C248" s="458" t="s">
        <v>358</v>
      </c>
      <c r="D248" s="459" t="s">
        <v>45</v>
      </c>
      <c r="E248" s="354">
        <f t="shared" si="9"/>
        <v>184</v>
      </c>
      <c r="F248" s="391" t="str">
        <f>"留学先大学"&amp;MID(C237,10,1)</f>
        <v>留学先大学4</v>
      </c>
      <c r="G248" s="391" t="s">
        <v>379</v>
      </c>
      <c r="H248" s="367"/>
      <c r="I248" s="4" t="str">
        <f>IF(I247="","",VLOOKUP(TEXT(I247,"00"),分野コード!$C:$D,2,FALSE))</f>
        <v/>
      </c>
      <c r="K248" s="357" t="s">
        <v>380</v>
      </c>
      <c r="L248" s="353" t="s">
        <v>381</v>
      </c>
    </row>
    <row r="249" spans="1:12" ht="53.25" customHeight="1" x14ac:dyDescent="0.4">
      <c r="A249" s="457" t="str">
        <f t="shared" si="8"/>
        <v>留学先大学4留学先大学への入学における語学要件の指定の有無</v>
      </c>
      <c r="C249" s="315" t="s">
        <v>1389</v>
      </c>
      <c r="D249" s="316" t="s">
        <v>48</v>
      </c>
      <c r="E249" s="354">
        <f t="shared" si="9"/>
        <v>185</v>
      </c>
      <c r="F249" s="391" t="str">
        <f>"留学先大学"&amp;MID(C237,10,1)</f>
        <v>留学先大学4</v>
      </c>
      <c r="G249" s="391" t="s">
        <v>382</v>
      </c>
      <c r="H249" s="367"/>
      <c r="I249" s="3"/>
      <c r="K249" s="357" t="s">
        <v>384</v>
      </c>
      <c r="L249" s="364" t="s">
        <v>385</v>
      </c>
    </row>
    <row r="250" spans="1:12" ht="26.45" customHeight="1" x14ac:dyDescent="0.4">
      <c r="A250" s="457" t="str">
        <f t="shared" si="8"/>
        <v>留学先大学4語学能力試験名とレベル（点数）</v>
      </c>
      <c r="C250" s="315" t="s">
        <v>58</v>
      </c>
      <c r="D250" s="316" t="s">
        <v>19</v>
      </c>
      <c r="E250" s="354">
        <f t="shared" si="9"/>
        <v>186</v>
      </c>
      <c r="F250" s="391" t="str">
        <f>"留学先大学"&amp;MID(C237,10,1)</f>
        <v>留学先大学4</v>
      </c>
      <c r="G250" s="391" t="s">
        <v>386</v>
      </c>
      <c r="H250" s="367"/>
      <c r="I250" s="3"/>
      <c r="K250" s="357" t="s">
        <v>387</v>
      </c>
      <c r="L250" s="353" t="s">
        <v>388</v>
      </c>
    </row>
    <row r="251" spans="1:12" ht="382.5" customHeight="1" x14ac:dyDescent="0.4">
      <c r="A251" s="457" t="str">
        <f t="shared" si="8"/>
        <v>留学先大学4留学先大学及び在籍コースの概要、選択理由</v>
      </c>
      <c r="C251" s="315" t="s">
        <v>1389</v>
      </c>
      <c r="D251" s="316" t="s">
        <v>19</v>
      </c>
      <c r="E251" s="354">
        <f t="shared" si="9"/>
        <v>187</v>
      </c>
      <c r="F251" s="366" t="str">
        <f>"留学先大学"&amp;MID(C237,10,1)</f>
        <v>留学先大学4</v>
      </c>
      <c r="G251" s="366" t="s">
        <v>389</v>
      </c>
      <c r="H251" s="367"/>
      <c r="I251" s="346"/>
      <c r="K251" s="357"/>
      <c r="L251" s="364" t="s">
        <v>390</v>
      </c>
    </row>
    <row r="252" spans="1:12" ht="26.45" customHeight="1" x14ac:dyDescent="0.4">
      <c r="A252" s="457" t="str">
        <f t="shared" si="8"/>
        <v>留学先大学4留学先大学ホームページURL</v>
      </c>
      <c r="C252" s="315" t="s">
        <v>1389</v>
      </c>
      <c r="D252" s="316" t="s">
        <v>19</v>
      </c>
      <c r="E252" s="354">
        <f t="shared" si="9"/>
        <v>188</v>
      </c>
      <c r="F252" s="366" t="str">
        <f>"留学先大学"&amp;MID(C237,10,1)</f>
        <v>留学先大学4</v>
      </c>
      <c r="G252" s="366" t="s">
        <v>391</v>
      </c>
      <c r="H252" s="367"/>
      <c r="I252" s="348"/>
      <c r="K252" s="357" t="s">
        <v>392</v>
      </c>
      <c r="L252" s="353" t="s">
        <v>393</v>
      </c>
    </row>
    <row r="253" spans="1:12" ht="26.45" customHeight="1" x14ac:dyDescent="0.4">
      <c r="A253" s="457" t="str">
        <f t="shared" si="8"/>
        <v>入学準備コース4大学入学準備コースの必要性</v>
      </c>
      <c r="C253" s="315" t="s">
        <v>1389</v>
      </c>
      <c r="D253" s="316" t="s">
        <v>48</v>
      </c>
      <c r="E253" s="354">
        <f t="shared" si="9"/>
        <v>189</v>
      </c>
      <c r="F253" s="366" t="str">
        <f>"入学準備コース"&amp;MID(C237,10,1)</f>
        <v>入学準備コース4</v>
      </c>
      <c r="G253" s="391" t="s">
        <v>395</v>
      </c>
      <c r="H253" s="367"/>
      <c r="I253" s="3"/>
      <c r="K253" s="357" t="s">
        <v>397</v>
      </c>
      <c r="L253" s="353" t="s">
        <v>1340</v>
      </c>
    </row>
    <row r="254" spans="1:12" ht="26.45" customHeight="1" x14ac:dyDescent="0.4">
      <c r="A254" s="457" t="str">
        <f t="shared" si="8"/>
        <v>入学準備コース4機関名（大学入学準備コース）</v>
      </c>
      <c r="C254" s="315" t="s">
        <v>58</v>
      </c>
      <c r="D254" s="316" t="s">
        <v>19</v>
      </c>
      <c r="E254" s="354">
        <f t="shared" si="9"/>
        <v>190</v>
      </c>
      <c r="F254" s="392" t="str">
        <f>"入学準備コース"&amp;MID(C237,10,1)</f>
        <v>入学準備コース4</v>
      </c>
      <c r="G254" s="391" t="s">
        <v>398</v>
      </c>
      <c r="H254" s="367"/>
      <c r="I254" s="3"/>
      <c r="K254" s="357" t="s">
        <v>399</v>
      </c>
      <c r="L254" s="353" t="s">
        <v>400</v>
      </c>
    </row>
    <row r="255" spans="1:12" ht="26.45" customHeight="1" x14ac:dyDescent="0.4">
      <c r="A255" s="457" t="str">
        <f t="shared" si="8"/>
        <v>入学準備コース4コース名（大学入学準備コース）</v>
      </c>
      <c r="C255" s="315" t="s">
        <v>58</v>
      </c>
      <c r="D255" s="316" t="s">
        <v>19</v>
      </c>
      <c r="E255" s="354">
        <f t="shared" si="9"/>
        <v>191</v>
      </c>
      <c r="F255" s="392" t="str">
        <f>"入学準備コース"&amp;MID(C237,10,1)</f>
        <v>入学準備コース4</v>
      </c>
      <c r="G255" s="391" t="s">
        <v>401</v>
      </c>
      <c r="H255" s="367"/>
      <c r="I255" s="3"/>
      <c r="K255" s="357" t="s">
        <v>402</v>
      </c>
      <c r="L255" s="353" t="s">
        <v>400</v>
      </c>
    </row>
    <row r="256" spans="1:12" ht="26.45" customHeight="1" x14ac:dyDescent="0.4">
      <c r="A256" s="457" t="str">
        <f t="shared" si="8"/>
        <v>入学準備コース4所在国の国・地域コード</v>
      </c>
      <c r="C256" s="315" t="s">
        <v>58</v>
      </c>
      <c r="D256" s="316" t="s">
        <v>19</v>
      </c>
      <c r="E256" s="354">
        <f t="shared" si="9"/>
        <v>192</v>
      </c>
      <c r="F256" s="392" t="str">
        <f>"入学準備コース"&amp;MID(C237,10,1)</f>
        <v>入学準備コース4</v>
      </c>
      <c r="G256" s="391" t="s">
        <v>403</v>
      </c>
      <c r="H256" s="367"/>
      <c r="I256" s="204"/>
      <c r="K256" s="357">
        <v>737</v>
      </c>
      <c r="L256" s="353" t="s">
        <v>404</v>
      </c>
    </row>
    <row r="257" spans="1:12" ht="26.45" customHeight="1" x14ac:dyDescent="0.4">
      <c r="A257" s="457" t="str">
        <f t="shared" si="8"/>
        <v>入学準備コース4所在国・地域</v>
      </c>
      <c r="C257" s="315" t="s">
        <v>58</v>
      </c>
      <c r="D257" s="316" t="s">
        <v>45</v>
      </c>
      <c r="E257" s="354">
        <f t="shared" si="9"/>
        <v>193</v>
      </c>
      <c r="F257" s="392" t="str">
        <f>"入学準備コース"&amp;MID(C237,10,1)</f>
        <v>入学準備コース4</v>
      </c>
      <c r="G257" s="391" t="s">
        <v>359</v>
      </c>
      <c r="H257" s="367"/>
      <c r="I257" s="4" t="str">
        <f>IFERROR(VLOOKUP(I256, 国・地域コード!$B:$C, 2, FALSE),"コードを確認してください")</f>
        <v>コードを確認してください</v>
      </c>
      <c r="K257" s="357" t="s">
        <v>405</v>
      </c>
      <c r="L257" s="353" t="s">
        <v>406</v>
      </c>
    </row>
    <row r="258" spans="1:12" ht="26.45" customHeight="1" x14ac:dyDescent="0.4">
      <c r="A258" s="457" t="str">
        <f t="shared" si="8"/>
        <v>入学準備コース4大学入学準備コース機関の性質</v>
      </c>
      <c r="C258" s="315" t="s">
        <v>58</v>
      </c>
      <c r="D258" s="316" t="s">
        <v>48</v>
      </c>
      <c r="E258" s="354">
        <f t="shared" si="9"/>
        <v>194</v>
      </c>
      <c r="F258" s="392" t="str">
        <f>"入学準備コース"&amp;MID(C237,10,1)</f>
        <v>入学準備コース4</v>
      </c>
      <c r="G258" s="391" t="s">
        <v>407</v>
      </c>
      <c r="H258" s="367"/>
      <c r="I258" s="3"/>
      <c r="K258" s="357" t="s">
        <v>189</v>
      </c>
      <c r="L258" s="353" t="s">
        <v>409</v>
      </c>
    </row>
    <row r="259" spans="1:12" ht="26.45" customHeight="1" x14ac:dyDescent="0.4">
      <c r="A259" s="457" t="str">
        <f t="shared" si="8"/>
        <v>入学準備コース4大学入学準備コースの期間</v>
      </c>
      <c r="C259" s="315" t="s">
        <v>58</v>
      </c>
      <c r="D259" s="316" t="s">
        <v>48</v>
      </c>
      <c r="E259" s="354">
        <f t="shared" si="9"/>
        <v>195</v>
      </c>
      <c r="F259" s="392" t="str">
        <f>"入学準備コース"&amp;MID(C237,10,1)</f>
        <v>入学準備コース4</v>
      </c>
      <c r="G259" s="391" t="s">
        <v>410</v>
      </c>
      <c r="H259" s="367"/>
      <c r="I259" s="3"/>
      <c r="K259" s="357" t="s">
        <v>412</v>
      </c>
      <c r="L259" s="353" t="s">
        <v>413</v>
      </c>
    </row>
    <row r="260" spans="1:12" ht="26.45" customHeight="1" x14ac:dyDescent="0.4">
      <c r="A260" s="457" t="str">
        <f t="shared" si="8"/>
        <v>入学準備コース4大学入学準備コースの開始年月</v>
      </c>
      <c r="C260" s="315" t="s">
        <v>58</v>
      </c>
      <c r="D260" s="316" t="s">
        <v>48</v>
      </c>
      <c r="E260" s="354">
        <f t="shared" si="9"/>
        <v>196</v>
      </c>
      <c r="F260" s="392" t="str">
        <f>"入学準備コース"&amp;MID(C237,10,1)</f>
        <v>入学準備コース4</v>
      </c>
      <c r="G260" s="391" t="s">
        <v>414</v>
      </c>
      <c r="H260" s="367"/>
      <c r="I260" s="3"/>
      <c r="K260" s="453">
        <v>44652</v>
      </c>
      <c r="L260" s="353" t="s">
        <v>416</v>
      </c>
    </row>
    <row r="261" spans="1:12" ht="26.45" customHeight="1" x14ac:dyDescent="0.4">
      <c r="A261" s="457" t="str">
        <f t="shared" si="8"/>
        <v>入学準備コース4大学入学準備コースへの入学における語学要件の指定の有無</v>
      </c>
      <c r="C261" s="315" t="s">
        <v>58</v>
      </c>
      <c r="D261" s="316" t="s">
        <v>48</v>
      </c>
      <c r="E261" s="354">
        <f t="shared" si="9"/>
        <v>197</v>
      </c>
      <c r="F261" s="392" t="str">
        <f>"入学準備コース"&amp;MID(C237,10,1)</f>
        <v>入学準備コース4</v>
      </c>
      <c r="G261" s="391" t="s">
        <v>417</v>
      </c>
      <c r="H261" s="367"/>
      <c r="I261" s="3"/>
      <c r="K261" s="357" t="s">
        <v>384</v>
      </c>
      <c r="L261" s="364" t="s">
        <v>409</v>
      </c>
    </row>
    <row r="262" spans="1:12" ht="26.45" customHeight="1" x14ac:dyDescent="0.4">
      <c r="A262" s="457" t="str">
        <f t="shared" si="8"/>
        <v>入学準備コース4大学入学準備コース語学能力試験名とレベル（点数）</v>
      </c>
      <c r="C262" s="315" t="s">
        <v>58</v>
      </c>
      <c r="D262" s="316" t="s">
        <v>19</v>
      </c>
      <c r="E262" s="354">
        <f t="shared" si="9"/>
        <v>198</v>
      </c>
      <c r="F262" s="392" t="str">
        <f>"入学準備コース"&amp;MID(C237,10,1)</f>
        <v>入学準備コース4</v>
      </c>
      <c r="G262" s="391" t="s">
        <v>1330</v>
      </c>
      <c r="H262" s="367"/>
      <c r="I262" s="3"/>
      <c r="K262" s="357" t="s">
        <v>418</v>
      </c>
      <c r="L262" s="353" t="s">
        <v>419</v>
      </c>
    </row>
    <row r="263" spans="1:12" ht="26.45" customHeight="1" x14ac:dyDescent="0.4">
      <c r="A263" s="457" t="str">
        <f t="shared" si="8"/>
        <v>入学準備コース4大学入学準備コースホームページURL</v>
      </c>
      <c r="C263" s="315" t="s">
        <v>58</v>
      </c>
      <c r="D263" s="316" t="s">
        <v>19</v>
      </c>
      <c r="E263" s="368">
        <f t="shared" si="9"/>
        <v>199</v>
      </c>
      <c r="F263" s="387" t="str">
        <f>"入学準備コース"&amp;MID(C237,10,1)</f>
        <v>入学準備コース4</v>
      </c>
      <c r="G263" s="394" t="s">
        <v>420</v>
      </c>
      <c r="H263" s="419"/>
      <c r="I263" s="347"/>
      <c r="K263" s="461" t="s">
        <v>421</v>
      </c>
      <c r="L263" s="372"/>
    </row>
    <row r="264" spans="1:12" ht="26.45" customHeight="1" x14ac:dyDescent="0.4">
      <c r="A264" s="287"/>
      <c r="B264" s="289" t="s">
        <v>11</v>
      </c>
      <c r="C264" s="296"/>
      <c r="F264" s="291"/>
      <c r="I264" s="305"/>
    </row>
    <row r="265" spans="1:12" ht="53.25" customHeight="1" x14ac:dyDescent="0.4">
      <c r="A265" s="287"/>
      <c r="B265" s="289" t="s">
        <v>11</v>
      </c>
      <c r="C265" s="467" t="s">
        <v>430</v>
      </c>
      <c r="D265" s="467"/>
      <c r="E265" s="467"/>
      <c r="F265" s="467"/>
      <c r="G265" s="467"/>
      <c r="H265" s="467"/>
      <c r="I265" s="467"/>
      <c r="J265" s="467"/>
      <c r="K265" s="467"/>
      <c r="L265" s="467"/>
    </row>
    <row r="266" spans="1:12" ht="26.45" customHeight="1" x14ac:dyDescent="0.4">
      <c r="A266" s="287"/>
      <c r="B266" s="289" t="s">
        <v>11</v>
      </c>
      <c r="C266" s="306" t="s">
        <v>431</v>
      </c>
      <c r="D266" s="307"/>
      <c r="E266" s="308"/>
      <c r="F266" s="308"/>
      <c r="G266" s="335"/>
    </row>
    <row r="267" spans="1:12" ht="26.45" customHeight="1" x14ac:dyDescent="0.4">
      <c r="A267" s="287"/>
      <c r="B267" s="289" t="s">
        <v>11</v>
      </c>
      <c r="C267" s="290"/>
      <c r="E267" s="309" t="s">
        <v>12</v>
      </c>
      <c r="F267" s="301" t="s">
        <v>13</v>
      </c>
      <c r="G267" s="302" t="s">
        <v>14</v>
      </c>
      <c r="H267" s="302"/>
      <c r="I267" s="302" t="s">
        <v>15</v>
      </c>
      <c r="K267" s="303" t="s">
        <v>16</v>
      </c>
      <c r="L267" s="304" t="s">
        <v>17</v>
      </c>
    </row>
    <row r="268" spans="1:12" ht="112.9" customHeight="1" x14ac:dyDescent="0.4">
      <c r="A268" s="457" t="str">
        <f t="shared" ref="A268:A292" si="10">F268&amp;G268</f>
        <v>留学先大学5大学名（学士課程）名称</v>
      </c>
      <c r="C268" s="315" t="s">
        <v>1389</v>
      </c>
      <c r="D268" s="316" t="s">
        <v>19</v>
      </c>
      <c r="E268" s="349">
        <f>E263+1</f>
        <v>200</v>
      </c>
      <c r="F268" s="389" t="str">
        <f>"留学先大学"&amp;MID(C266,10,1)</f>
        <v>留学先大学5</v>
      </c>
      <c r="G268" s="389" t="s">
        <v>350</v>
      </c>
      <c r="H268" s="390">
        <f>COUNTA(I268)</f>
        <v>0</v>
      </c>
      <c r="I268" s="268"/>
      <c r="K268" s="352" t="s">
        <v>351</v>
      </c>
      <c r="L268" s="384" t="s">
        <v>352</v>
      </c>
    </row>
    <row r="269" spans="1:12" ht="46.15" customHeight="1" x14ac:dyDescent="0.4">
      <c r="A269" s="457" t="str">
        <f t="shared" si="10"/>
        <v>留学先大学5国際共同学位プログラムか</v>
      </c>
      <c r="C269" s="315" t="s">
        <v>1389</v>
      </c>
      <c r="D269" s="316" t="s">
        <v>48</v>
      </c>
      <c r="E269" s="354">
        <f>E268+1</f>
        <v>201</v>
      </c>
      <c r="F269" s="391" t="str">
        <f>"留学先大学"&amp;MID(C266,10,1)</f>
        <v>留学先大学5</v>
      </c>
      <c r="G269" s="391" t="s">
        <v>353</v>
      </c>
      <c r="H269" s="367"/>
      <c r="I269" s="3"/>
      <c r="K269" s="357" t="s">
        <v>354</v>
      </c>
      <c r="L269" s="364" t="s">
        <v>355</v>
      </c>
    </row>
    <row r="270" spans="1:12" ht="26.45" customHeight="1" x14ac:dyDescent="0.4">
      <c r="A270" s="457" t="str">
        <f t="shared" si="10"/>
        <v>留学先大学5国・地域コード</v>
      </c>
      <c r="C270" s="315" t="s">
        <v>1389</v>
      </c>
      <c r="D270" s="316" t="s">
        <v>19</v>
      </c>
      <c r="E270" s="354">
        <f t="shared" ref="E270:E292" si="11">E269+1</f>
        <v>202</v>
      </c>
      <c r="F270" s="391" t="str">
        <f>"留学先大学"&amp;MID(C266,10,1)</f>
        <v>留学先大学5</v>
      </c>
      <c r="G270" s="391" t="s">
        <v>356</v>
      </c>
      <c r="H270" s="367"/>
      <c r="I270" s="204"/>
      <c r="K270" s="357">
        <v>737</v>
      </c>
      <c r="L270" s="364" t="s">
        <v>357</v>
      </c>
    </row>
    <row r="271" spans="1:12" ht="26.45" customHeight="1" x14ac:dyDescent="0.4">
      <c r="A271" s="457" t="str">
        <f t="shared" si="10"/>
        <v>留学先大学5所在国・地域</v>
      </c>
      <c r="C271" s="458" t="s">
        <v>358</v>
      </c>
      <c r="D271" s="459" t="s">
        <v>45</v>
      </c>
      <c r="E271" s="354">
        <f t="shared" si="11"/>
        <v>203</v>
      </c>
      <c r="F271" s="391" t="str">
        <f>"留学先大学"&amp;MID(C266,10,1)</f>
        <v>留学先大学5</v>
      </c>
      <c r="G271" s="391" t="s">
        <v>359</v>
      </c>
      <c r="H271" s="367"/>
      <c r="I271" s="4" t="str">
        <f>IF(I270="","",VLOOKUP(I270,国・地域コード!$B:$C,2,FALSE))</f>
        <v/>
      </c>
      <c r="K271" s="357" t="s">
        <v>360</v>
      </c>
      <c r="L271" s="364" t="s">
        <v>361</v>
      </c>
    </row>
    <row r="272" spans="1:12" ht="53.25" customHeight="1" x14ac:dyDescent="0.4">
      <c r="A272" s="457" t="str">
        <f t="shared" si="10"/>
        <v>留学先大学5取得予定学位名</v>
      </c>
      <c r="C272" s="315" t="s">
        <v>1389</v>
      </c>
      <c r="D272" s="316" t="s">
        <v>19</v>
      </c>
      <c r="E272" s="354">
        <f t="shared" si="11"/>
        <v>204</v>
      </c>
      <c r="F272" s="391" t="str">
        <f>"留学先大学"&amp;MID(C266,10,1)</f>
        <v>留学先大学5</v>
      </c>
      <c r="G272" s="391" t="s">
        <v>362</v>
      </c>
      <c r="H272" s="367"/>
      <c r="I272" s="3"/>
      <c r="K272" s="357" t="s">
        <v>363</v>
      </c>
      <c r="L272" s="353" t="s">
        <v>364</v>
      </c>
    </row>
    <row r="273" spans="1:12" ht="26.45" customHeight="1" x14ac:dyDescent="0.4">
      <c r="A273" s="457" t="str">
        <f t="shared" si="10"/>
        <v>留学先大学5学士号取得期間</v>
      </c>
      <c r="C273" s="315" t="s">
        <v>1389</v>
      </c>
      <c r="D273" s="316" t="s">
        <v>48</v>
      </c>
      <c r="E273" s="354">
        <f t="shared" si="11"/>
        <v>205</v>
      </c>
      <c r="F273" s="391" t="str">
        <f>"留学先大学"&amp;MID(C266,10,1)</f>
        <v>留学先大学5</v>
      </c>
      <c r="G273" s="391" t="s">
        <v>365</v>
      </c>
      <c r="H273" s="367"/>
      <c r="I273" s="3"/>
      <c r="K273" s="357" t="s">
        <v>367</v>
      </c>
      <c r="L273" s="364" t="s">
        <v>368</v>
      </c>
    </row>
    <row r="274" spans="1:12" ht="26.45" customHeight="1" x14ac:dyDescent="0.4">
      <c r="A274" s="457" t="str">
        <f t="shared" si="10"/>
        <v>留学先大学5正規の学士課程の開始年月</v>
      </c>
      <c r="C274" s="315" t="s">
        <v>1389</v>
      </c>
      <c r="D274" s="316" t="s">
        <v>48</v>
      </c>
      <c r="E274" s="354">
        <f t="shared" si="11"/>
        <v>206</v>
      </c>
      <c r="F274" s="391" t="str">
        <f>"留学先大学"&amp;MID(C266,10,1)</f>
        <v>留学先大学5</v>
      </c>
      <c r="G274" s="391" t="s">
        <v>369</v>
      </c>
      <c r="H274" s="367"/>
      <c r="I274" s="3"/>
      <c r="K274" s="357" t="s">
        <v>371</v>
      </c>
      <c r="L274" s="353" t="s">
        <v>372</v>
      </c>
    </row>
    <row r="275" spans="1:12" ht="26.45" customHeight="1" x14ac:dyDescent="0.4">
      <c r="A275" s="457" t="str">
        <f t="shared" si="10"/>
        <v>留学先大学5文理種別</v>
      </c>
      <c r="C275" s="315" t="s">
        <v>1389</v>
      </c>
      <c r="D275" s="316" t="s">
        <v>48</v>
      </c>
      <c r="E275" s="354">
        <f t="shared" si="11"/>
        <v>207</v>
      </c>
      <c r="F275" s="391" t="str">
        <f>"留学先大学"&amp;MID(C266,10,1)</f>
        <v>留学先大学5</v>
      </c>
      <c r="G275" s="391" t="s">
        <v>373</v>
      </c>
      <c r="H275" s="367"/>
      <c r="I275" s="3"/>
      <c r="K275" s="357" t="s">
        <v>375</v>
      </c>
      <c r="L275" s="364" t="s">
        <v>376</v>
      </c>
    </row>
    <row r="276" spans="1:12" ht="50.45" customHeight="1" x14ac:dyDescent="0.4">
      <c r="A276" s="457" t="str">
        <f t="shared" si="10"/>
        <v>留学先大学5専門分野コード</v>
      </c>
      <c r="C276" s="315" t="s">
        <v>1389</v>
      </c>
      <c r="D276" s="316" t="s">
        <v>19</v>
      </c>
      <c r="E276" s="354">
        <f t="shared" si="11"/>
        <v>208</v>
      </c>
      <c r="F276" s="391" t="str">
        <f>"留学先大学"&amp;MID(C266,10,1)</f>
        <v>留学先大学5</v>
      </c>
      <c r="G276" s="391" t="s">
        <v>377</v>
      </c>
      <c r="H276" s="367"/>
      <c r="I276" s="204"/>
      <c r="K276" s="357">
        <v>11</v>
      </c>
      <c r="L276" s="460" t="s">
        <v>378</v>
      </c>
    </row>
    <row r="277" spans="1:12" ht="26.45" customHeight="1" x14ac:dyDescent="0.4">
      <c r="A277" s="457" t="str">
        <f t="shared" si="10"/>
        <v>留学先大学5専門分野</v>
      </c>
      <c r="C277" s="458" t="s">
        <v>358</v>
      </c>
      <c r="D277" s="459" t="s">
        <v>45</v>
      </c>
      <c r="E277" s="354">
        <f t="shared" si="11"/>
        <v>209</v>
      </c>
      <c r="F277" s="391" t="str">
        <f>"留学先大学"&amp;MID(C266,10,1)</f>
        <v>留学先大学5</v>
      </c>
      <c r="G277" s="391" t="s">
        <v>379</v>
      </c>
      <c r="H277" s="367"/>
      <c r="I277" s="4" t="str">
        <f>IF(I276="","",VLOOKUP(TEXT(I276,"00"),分野コード!$C:$D,2,FALSE))</f>
        <v/>
      </c>
      <c r="K277" s="357" t="s">
        <v>380</v>
      </c>
      <c r="L277" s="353" t="s">
        <v>381</v>
      </c>
    </row>
    <row r="278" spans="1:12" ht="53.25" customHeight="1" x14ac:dyDescent="0.4">
      <c r="A278" s="457" t="str">
        <f t="shared" si="10"/>
        <v>留学先大学5留学先大学への入学における語学要件の指定の有無</v>
      </c>
      <c r="C278" s="315" t="s">
        <v>1389</v>
      </c>
      <c r="D278" s="316" t="s">
        <v>48</v>
      </c>
      <c r="E278" s="354">
        <f t="shared" si="11"/>
        <v>210</v>
      </c>
      <c r="F278" s="391" t="str">
        <f>"留学先大学"&amp;MID(C266,10,1)</f>
        <v>留学先大学5</v>
      </c>
      <c r="G278" s="391" t="s">
        <v>382</v>
      </c>
      <c r="H278" s="367"/>
      <c r="I278" s="3"/>
      <c r="K278" s="357" t="s">
        <v>384</v>
      </c>
      <c r="L278" s="364" t="s">
        <v>385</v>
      </c>
    </row>
    <row r="279" spans="1:12" ht="26.45" customHeight="1" x14ac:dyDescent="0.4">
      <c r="A279" s="457" t="str">
        <f t="shared" si="10"/>
        <v>留学先大学5語学能力試験名とレベル（点数）</v>
      </c>
      <c r="C279" s="315" t="s">
        <v>58</v>
      </c>
      <c r="D279" s="316" t="s">
        <v>19</v>
      </c>
      <c r="E279" s="354">
        <f t="shared" si="11"/>
        <v>211</v>
      </c>
      <c r="F279" s="391" t="str">
        <f>"留学先大学"&amp;MID(C266,10,1)</f>
        <v>留学先大学5</v>
      </c>
      <c r="G279" s="391" t="s">
        <v>386</v>
      </c>
      <c r="H279" s="367"/>
      <c r="I279" s="3"/>
      <c r="K279" s="357" t="s">
        <v>387</v>
      </c>
      <c r="L279" s="353" t="s">
        <v>388</v>
      </c>
    </row>
    <row r="280" spans="1:12" ht="382.5" customHeight="1" x14ac:dyDescent="0.4">
      <c r="A280" s="457" t="str">
        <f t="shared" si="10"/>
        <v>留学先大学5留学先大学及び在籍コースの概要、選択理由</v>
      </c>
      <c r="C280" s="315" t="s">
        <v>1389</v>
      </c>
      <c r="D280" s="316" t="s">
        <v>19</v>
      </c>
      <c r="E280" s="354">
        <f t="shared" si="11"/>
        <v>212</v>
      </c>
      <c r="F280" s="366" t="str">
        <f>"留学先大学"&amp;MID(C266,10,1)</f>
        <v>留学先大学5</v>
      </c>
      <c r="G280" s="366" t="s">
        <v>389</v>
      </c>
      <c r="H280" s="367"/>
      <c r="I280" s="346"/>
      <c r="K280" s="357"/>
      <c r="L280" s="364" t="s">
        <v>390</v>
      </c>
    </row>
    <row r="281" spans="1:12" ht="26.45" customHeight="1" x14ac:dyDescent="0.4">
      <c r="A281" s="457" t="str">
        <f t="shared" si="10"/>
        <v>留学先大学5留学先大学ホームページURL</v>
      </c>
      <c r="C281" s="315" t="s">
        <v>1389</v>
      </c>
      <c r="D281" s="316" t="s">
        <v>19</v>
      </c>
      <c r="E281" s="354">
        <f t="shared" si="11"/>
        <v>213</v>
      </c>
      <c r="F281" s="366" t="str">
        <f>"留学先大学"&amp;MID(C266,10,1)</f>
        <v>留学先大学5</v>
      </c>
      <c r="G281" s="366" t="s">
        <v>391</v>
      </c>
      <c r="H281" s="367"/>
      <c r="I281" s="348"/>
      <c r="K281" s="357" t="s">
        <v>392</v>
      </c>
      <c r="L281" s="353" t="s">
        <v>393</v>
      </c>
    </row>
    <row r="282" spans="1:12" ht="26.45" customHeight="1" x14ac:dyDescent="0.4">
      <c r="A282" s="457" t="str">
        <f t="shared" si="10"/>
        <v>入学準備コース5大学入学準備コースの必要性</v>
      </c>
      <c r="C282" s="315" t="s">
        <v>1389</v>
      </c>
      <c r="D282" s="316" t="s">
        <v>48</v>
      </c>
      <c r="E282" s="354">
        <f t="shared" si="11"/>
        <v>214</v>
      </c>
      <c r="F282" s="366" t="str">
        <f>"入学準備コース"&amp;MID(C266,10,1)</f>
        <v>入学準備コース5</v>
      </c>
      <c r="G282" s="391" t="s">
        <v>395</v>
      </c>
      <c r="H282" s="367"/>
      <c r="I282" s="3"/>
      <c r="K282" s="357" t="s">
        <v>397</v>
      </c>
      <c r="L282" s="353" t="s">
        <v>1340</v>
      </c>
    </row>
    <row r="283" spans="1:12" ht="26.45" customHeight="1" x14ac:dyDescent="0.4">
      <c r="A283" s="457" t="str">
        <f t="shared" si="10"/>
        <v>入学準備コース5機関名（大学入学準備コース）</v>
      </c>
      <c r="C283" s="315" t="s">
        <v>58</v>
      </c>
      <c r="D283" s="316" t="s">
        <v>19</v>
      </c>
      <c r="E283" s="354">
        <f t="shared" si="11"/>
        <v>215</v>
      </c>
      <c r="F283" s="392" t="str">
        <f>"入学準備コース"&amp;MID(C266,10,1)</f>
        <v>入学準備コース5</v>
      </c>
      <c r="G283" s="391" t="s">
        <v>398</v>
      </c>
      <c r="H283" s="367"/>
      <c r="I283" s="3"/>
      <c r="K283" s="357" t="s">
        <v>399</v>
      </c>
      <c r="L283" s="353" t="s">
        <v>400</v>
      </c>
    </row>
    <row r="284" spans="1:12" ht="26.45" customHeight="1" x14ac:dyDescent="0.4">
      <c r="A284" s="457" t="str">
        <f t="shared" si="10"/>
        <v>入学準備コース5コース名（大学入学準備コース）</v>
      </c>
      <c r="C284" s="315" t="s">
        <v>58</v>
      </c>
      <c r="D284" s="316" t="s">
        <v>19</v>
      </c>
      <c r="E284" s="354">
        <f t="shared" si="11"/>
        <v>216</v>
      </c>
      <c r="F284" s="392" t="str">
        <f>"入学準備コース"&amp;MID(C266,10,1)</f>
        <v>入学準備コース5</v>
      </c>
      <c r="G284" s="391" t="s">
        <v>401</v>
      </c>
      <c r="H284" s="367"/>
      <c r="I284" s="3"/>
      <c r="K284" s="357" t="s">
        <v>402</v>
      </c>
      <c r="L284" s="353" t="s">
        <v>400</v>
      </c>
    </row>
    <row r="285" spans="1:12" ht="26.45" customHeight="1" x14ac:dyDescent="0.4">
      <c r="A285" s="457" t="str">
        <f t="shared" si="10"/>
        <v>入学準備コース5所在国の国・地域コード</v>
      </c>
      <c r="C285" s="315" t="s">
        <v>58</v>
      </c>
      <c r="D285" s="316" t="s">
        <v>19</v>
      </c>
      <c r="E285" s="354">
        <f t="shared" si="11"/>
        <v>217</v>
      </c>
      <c r="F285" s="392" t="str">
        <f>"入学準備コース"&amp;MID(C266,10,1)</f>
        <v>入学準備コース5</v>
      </c>
      <c r="G285" s="391" t="s">
        <v>403</v>
      </c>
      <c r="H285" s="367"/>
      <c r="I285" s="204"/>
      <c r="K285" s="357">
        <v>737</v>
      </c>
      <c r="L285" s="353" t="s">
        <v>404</v>
      </c>
    </row>
    <row r="286" spans="1:12" ht="26.45" customHeight="1" x14ac:dyDescent="0.4">
      <c r="A286" s="457" t="str">
        <f t="shared" si="10"/>
        <v>入学準備コース5所在国・地域</v>
      </c>
      <c r="C286" s="315" t="s">
        <v>58</v>
      </c>
      <c r="D286" s="316" t="s">
        <v>45</v>
      </c>
      <c r="E286" s="354">
        <f t="shared" si="11"/>
        <v>218</v>
      </c>
      <c r="F286" s="392" t="str">
        <f>"入学準備コース"&amp;MID(C266,10,1)</f>
        <v>入学準備コース5</v>
      </c>
      <c r="G286" s="391" t="s">
        <v>359</v>
      </c>
      <c r="H286" s="367"/>
      <c r="I286" s="4" t="str">
        <f>IFERROR(VLOOKUP(I285, 国・地域コード!$B:$C, 2, FALSE),"コードを確認してください")</f>
        <v>コードを確認してください</v>
      </c>
      <c r="K286" s="357" t="s">
        <v>405</v>
      </c>
      <c r="L286" s="353" t="s">
        <v>406</v>
      </c>
    </row>
    <row r="287" spans="1:12" ht="26.45" customHeight="1" x14ac:dyDescent="0.4">
      <c r="A287" s="457" t="str">
        <f t="shared" si="10"/>
        <v>入学準備コース5大学入学準備コース機関の性質</v>
      </c>
      <c r="C287" s="315" t="s">
        <v>58</v>
      </c>
      <c r="D287" s="316" t="s">
        <v>48</v>
      </c>
      <c r="E287" s="354">
        <f t="shared" si="11"/>
        <v>219</v>
      </c>
      <c r="F287" s="392" t="str">
        <f>"入学準備コース"&amp;MID(C266,10,1)</f>
        <v>入学準備コース5</v>
      </c>
      <c r="G287" s="391" t="s">
        <v>407</v>
      </c>
      <c r="H287" s="367"/>
      <c r="I287" s="3"/>
      <c r="K287" s="357" t="s">
        <v>189</v>
      </c>
      <c r="L287" s="353" t="s">
        <v>409</v>
      </c>
    </row>
    <row r="288" spans="1:12" ht="26.45" customHeight="1" x14ac:dyDescent="0.4">
      <c r="A288" s="457" t="str">
        <f t="shared" si="10"/>
        <v>入学準備コース5大学入学準備コースの期間</v>
      </c>
      <c r="C288" s="315" t="s">
        <v>58</v>
      </c>
      <c r="D288" s="316" t="s">
        <v>48</v>
      </c>
      <c r="E288" s="354">
        <f t="shared" si="11"/>
        <v>220</v>
      </c>
      <c r="F288" s="392" t="str">
        <f>"入学準備コース"&amp;MID(C266,10,1)</f>
        <v>入学準備コース5</v>
      </c>
      <c r="G288" s="391" t="s">
        <v>410</v>
      </c>
      <c r="H288" s="367"/>
      <c r="I288" s="3"/>
      <c r="K288" s="357" t="s">
        <v>412</v>
      </c>
      <c r="L288" s="353" t="s">
        <v>413</v>
      </c>
    </row>
    <row r="289" spans="1:12" ht="26.45" customHeight="1" x14ac:dyDescent="0.4">
      <c r="A289" s="457" t="str">
        <f t="shared" si="10"/>
        <v>入学準備コース5大学入学準備コースの開始年月</v>
      </c>
      <c r="C289" s="315" t="s">
        <v>58</v>
      </c>
      <c r="D289" s="316" t="s">
        <v>48</v>
      </c>
      <c r="E289" s="354">
        <f t="shared" si="11"/>
        <v>221</v>
      </c>
      <c r="F289" s="392" t="str">
        <f>"入学準備コース"&amp;MID(C266,10,1)</f>
        <v>入学準備コース5</v>
      </c>
      <c r="G289" s="391" t="s">
        <v>414</v>
      </c>
      <c r="H289" s="367"/>
      <c r="I289" s="3"/>
      <c r="K289" s="453">
        <v>44652</v>
      </c>
      <c r="L289" s="353" t="s">
        <v>416</v>
      </c>
    </row>
    <row r="290" spans="1:12" ht="26.45" customHeight="1" x14ac:dyDescent="0.4">
      <c r="A290" s="457" t="str">
        <f t="shared" si="10"/>
        <v>入学準備コース5大学入学準備コースへの入学における語学要件の指定の有無</v>
      </c>
      <c r="C290" s="315" t="s">
        <v>58</v>
      </c>
      <c r="D290" s="316" t="s">
        <v>48</v>
      </c>
      <c r="E290" s="354">
        <f t="shared" si="11"/>
        <v>222</v>
      </c>
      <c r="F290" s="392" t="str">
        <f>"入学準備コース"&amp;MID(C266,10,1)</f>
        <v>入学準備コース5</v>
      </c>
      <c r="G290" s="391" t="s">
        <v>417</v>
      </c>
      <c r="H290" s="367"/>
      <c r="I290" s="3"/>
      <c r="K290" s="357" t="s">
        <v>384</v>
      </c>
      <c r="L290" s="364" t="s">
        <v>409</v>
      </c>
    </row>
    <row r="291" spans="1:12" ht="26.45" customHeight="1" x14ac:dyDescent="0.4">
      <c r="A291" s="457" t="str">
        <f t="shared" si="10"/>
        <v>入学準備コース5大学入学準備コース語学能力試験名とレベル（点数）</v>
      </c>
      <c r="C291" s="315" t="s">
        <v>58</v>
      </c>
      <c r="D291" s="316" t="s">
        <v>19</v>
      </c>
      <c r="E291" s="354">
        <f t="shared" si="11"/>
        <v>223</v>
      </c>
      <c r="F291" s="392" t="str">
        <f>"入学準備コース"&amp;MID(C266,10,1)</f>
        <v>入学準備コース5</v>
      </c>
      <c r="G291" s="391" t="s">
        <v>1330</v>
      </c>
      <c r="H291" s="367"/>
      <c r="I291" s="3"/>
      <c r="K291" s="357" t="s">
        <v>418</v>
      </c>
      <c r="L291" s="353" t="s">
        <v>419</v>
      </c>
    </row>
    <row r="292" spans="1:12" ht="26.45" customHeight="1" x14ac:dyDescent="0.4">
      <c r="A292" s="457" t="str">
        <f t="shared" si="10"/>
        <v>入学準備コース5大学入学準備コースホームページURL</v>
      </c>
      <c r="C292" s="315" t="s">
        <v>58</v>
      </c>
      <c r="D292" s="316" t="s">
        <v>19</v>
      </c>
      <c r="E292" s="368">
        <f t="shared" si="11"/>
        <v>224</v>
      </c>
      <c r="F292" s="387" t="str">
        <f>"入学準備コース"&amp;MID(C266,10,1)</f>
        <v>入学準備コース5</v>
      </c>
      <c r="G292" s="394" t="s">
        <v>420</v>
      </c>
      <c r="H292" s="419"/>
      <c r="I292" s="347"/>
      <c r="K292" s="461" t="s">
        <v>421</v>
      </c>
      <c r="L292" s="372"/>
    </row>
    <row r="293" spans="1:12" ht="26.45" customHeight="1" x14ac:dyDescent="0.4">
      <c r="A293" s="287"/>
      <c r="B293" s="289" t="s">
        <v>11</v>
      </c>
      <c r="C293" s="296"/>
      <c r="F293" s="291"/>
      <c r="I293" s="305"/>
    </row>
    <row r="294" spans="1:12" s="308" customFormat="1" ht="26.45" customHeight="1" x14ac:dyDescent="0.4">
      <c r="A294" s="463"/>
      <c r="B294" s="312" t="s">
        <v>11</v>
      </c>
      <c r="C294" s="306" t="s">
        <v>348</v>
      </c>
      <c r="D294" s="307"/>
      <c r="H294" s="335"/>
      <c r="I294" s="335"/>
      <c r="K294" s="464"/>
      <c r="L294" s="465"/>
    </row>
    <row r="295" spans="1:12" s="308" customFormat="1" ht="26.45" customHeight="1" x14ac:dyDescent="0.4">
      <c r="A295" s="463"/>
      <c r="B295" s="312" t="s">
        <v>11</v>
      </c>
      <c r="C295" s="306" t="s">
        <v>1344</v>
      </c>
      <c r="D295" s="307"/>
      <c r="G295" s="335"/>
      <c r="H295" s="335"/>
      <c r="I295" s="335"/>
      <c r="K295" s="464"/>
      <c r="L295" s="465"/>
    </row>
    <row r="296" spans="1:12" ht="26.45" customHeight="1" x14ac:dyDescent="0.4">
      <c r="A296" s="287"/>
      <c r="B296" s="289" t="s">
        <v>11</v>
      </c>
      <c r="C296" s="290"/>
      <c r="E296" s="309" t="s">
        <v>12</v>
      </c>
      <c r="F296" s="301" t="s">
        <v>13</v>
      </c>
      <c r="G296" s="302" t="s">
        <v>14</v>
      </c>
      <c r="H296" s="302"/>
      <c r="I296" s="302" t="s">
        <v>15</v>
      </c>
      <c r="K296" s="303" t="s">
        <v>16</v>
      </c>
      <c r="L296" s="304" t="s">
        <v>17</v>
      </c>
    </row>
    <row r="297" spans="1:12" ht="112.9" customHeight="1" x14ac:dyDescent="0.4">
      <c r="A297" s="457" t="str">
        <f t="shared" ref="A297:A321" si="12">F297&amp;G297</f>
        <v>留学先大学6大学名（学士課程）名称</v>
      </c>
      <c r="C297" s="315" t="s">
        <v>1389</v>
      </c>
      <c r="D297" s="316" t="s">
        <v>19</v>
      </c>
      <c r="E297" s="349">
        <f>E292+1</f>
        <v>225</v>
      </c>
      <c r="F297" s="389" t="str">
        <f>"留学先大学"&amp;MID(C295,10,1)</f>
        <v>留学先大学6</v>
      </c>
      <c r="G297" s="389" t="s">
        <v>350</v>
      </c>
      <c r="H297" s="390">
        <f>COUNTA(I297)</f>
        <v>0</v>
      </c>
      <c r="I297" s="268"/>
      <c r="K297" s="352" t="s">
        <v>351</v>
      </c>
      <c r="L297" s="384" t="s">
        <v>352</v>
      </c>
    </row>
    <row r="298" spans="1:12" ht="46.15" customHeight="1" x14ac:dyDescent="0.4">
      <c r="A298" s="457" t="str">
        <f t="shared" si="12"/>
        <v>留学先大学6国際共同学位プログラムか</v>
      </c>
      <c r="C298" s="315" t="s">
        <v>1389</v>
      </c>
      <c r="D298" s="316" t="s">
        <v>48</v>
      </c>
      <c r="E298" s="354">
        <f>E297+1</f>
        <v>226</v>
      </c>
      <c r="F298" s="391" t="str">
        <f>"留学先大学"&amp;MID(C295,10,1)</f>
        <v>留学先大学6</v>
      </c>
      <c r="G298" s="391" t="s">
        <v>353</v>
      </c>
      <c r="H298" s="367"/>
      <c r="I298" s="3"/>
      <c r="K298" s="357" t="s">
        <v>354</v>
      </c>
      <c r="L298" s="364" t="s">
        <v>355</v>
      </c>
    </row>
    <row r="299" spans="1:12" ht="26.45" customHeight="1" x14ac:dyDescent="0.4">
      <c r="A299" s="457" t="str">
        <f t="shared" si="12"/>
        <v>留学先大学6国・地域コード</v>
      </c>
      <c r="C299" s="315" t="s">
        <v>1389</v>
      </c>
      <c r="D299" s="316" t="s">
        <v>19</v>
      </c>
      <c r="E299" s="354">
        <f t="shared" ref="E299:E321" si="13">E298+1</f>
        <v>227</v>
      </c>
      <c r="F299" s="391" t="str">
        <f>"留学先大学"&amp;MID(C295,10,1)</f>
        <v>留学先大学6</v>
      </c>
      <c r="G299" s="391" t="s">
        <v>356</v>
      </c>
      <c r="H299" s="367"/>
      <c r="I299" s="204"/>
      <c r="K299" s="357">
        <v>737</v>
      </c>
      <c r="L299" s="364" t="s">
        <v>357</v>
      </c>
    </row>
    <row r="300" spans="1:12" ht="26.45" customHeight="1" x14ac:dyDescent="0.4">
      <c r="A300" s="457" t="str">
        <f t="shared" si="12"/>
        <v>留学先大学6所在国・地域</v>
      </c>
      <c r="C300" s="458" t="s">
        <v>358</v>
      </c>
      <c r="D300" s="459" t="s">
        <v>45</v>
      </c>
      <c r="E300" s="354">
        <f t="shared" si="13"/>
        <v>228</v>
      </c>
      <c r="F300" s="391" t="str">
        <f>"留学先大学"&amp;MID(C295,10,1)</f>
        <v>留学先大学6</v>
      </c>
      <c r="G300" s="391" t="s">
        <v>359</v>
      </c>
      <c r="H300" s="367"/>
      <c r="I300" s="4" t="str">
        <f>IF(I299="","",VLOOKUP(I299,国・地域コード!$B:$C,2,FALSE))</f>
        <v/>
      </c>
      <c r="K300" s="357" t="s">
        <v>360</v>
      </c>
      <c r="L300" s="364" t="s">
        <v>361</v>
      </c>
    </row>
    <row r="301" spans="1:12" ht="53.25" customHeight="1" x14ac:dyDescent="0.4">
      <c r="A301" s="457" t="str">
        <f t="shared" si="12"/>
        <v>留学先大学6取得予定学位名</v>
      </c>
      <c r="C301" s="315" t="s">
        <v>1389</v>
      </c>
      <c r="D301" s="316" t="s">
        <v>19</v>
      </c>
      <c r="E301" s="354">
        <f t="shared" si="13"/>
        <v>229</v>
      </c>
      <c r="F301" s="391" t="str">
        <f>"留学先大学"&amp;MID(C295,10,1)</f>
        <v>留学先大学6</v>
      </c>
      <c r="G301" s="391" t="s">
        <v>362</v>
      </c>
      <c r="H301" s="367"/>
      <c r="I301" s="3"/>
      <c r="K301" s="357" t="s">
        <v>363</v>
      </c>
      <c r="L301" s="353" t="s">
        <v>364</v>
      </c>
    </row>
    <row r="302" spans="1:12" ht="26.45" customHeight="1" x14ac:dyDescent="0.4">
      <c r="A302" s="457" t="str">
        <f t="shared" si="12"/>
        <v>留学先大学6学士号取得期間</v>
      </c>
      <c r="C302" s="315" t="s">
        <v>1389</v>
      </c>
      <c r="D302" s="316" t="s">
        <v>48</v>
      </c>
      <c r="E302" s="354">
        <f t="shared" si="13"/>
        <v>230</v>
      </c>
      <c r="F302" s="391" t="str">
        <f>"留学先大学"&amp;MID(C295,10,1)</f>
        <v>留学先大学6</v>
      </c>
      <c r="G302" s="391" t="s">
        <v>365</v>
      </c>
      <c r="H302" s="367"/>
      <c r="I302" s="3"/>
      <c r="K302" s="357" t="s">
        <v>367</v>
      </c>
      <c r="L302" s="364" t="s">
        <v>368</v>
      </c>
    </row>
    <row r="303" spans="1:12" ht="26.45" customHeight="1" x14ac:dyDescent="0.4">
      <c r="A303" s="457" t="str">
        <f t="shared" si="12"/>
        <v>留学先大学6正規の学士課程の開始年月</v>
      </c>
      <c r="C303" s="315" t="s">
        <v>1389</v>
      </c>
      <c r="D303" s="316" t="s">
        <v>48</v>
      </c>
      <c r="E303" s="354">
        <f t="shared" si="13"/>
        <v>231</v>
      </c>
      <c r="F303" s="391" t="str">
        <f>"留学先大学"&amp;MID(C295,10,1)</f>
        <v>留学先大学6</v>
      </c>
      <c r="G303" s="391" t="s">
        <v>369</v>
      </c>
      <c r="H303" s="367"/>
      <c r="I303" s="3"/>
      <c r="K303" s="357" t="s">
        <v>371</v>
      </c>
      <c r="L303" s="353" t="s">
        <v>372</v>
      </c>
    </row>
    <row r="304" spans="1:12" ht="26.45" customHeight="1" x14ac:dyDescent="0.4">
      <c r="A304" s="457" t="str">
        <f t="shared" si="12"/>
        <v>留学先大学6文理種別</v>
      </c>
      <c r="C304" s="315" t="s">
        <v>1389</v>
      </c>
      <c r="D304" s="316" t="s">
        <v>48</v>
      </c>
      <c r="E304" s="354">
        <f t="shared" si="13"/>
        <v>232</v>
      </c>
      <c r="F304" s="391" t="str">
        <f>"留学先大学"&amp;MID(C295,10,1)</f>
        <v>留学先大学6</v>
      </c>
      <c r="G304" s="391" t="s">
        <v>373</v>
      </c>
      <c r="H304" s="367"/>
      <c r="I304" s="3"/>
      <c r="K304" s="357" t="s">
        <v>375</v>
      </c>
      <c r="L304" s="364" t="s">
        <v>376</v>
      </c>
    </row>
    <row r="305" spans="1:12" ht="50.45" customHeight="1" x14ac:dyDescent="0.4">
      <c r="A305" s="457" t="str">
        <f t="shared" si="12"/>
        <v>留学先大学6専門分野コード</v>
      </c>
      <c r="C305" s="315" t="s">
        <v>1389</v>
      </c>
      <c r="D305" s="316" t="s">
        <v>19</v>
      </c>
      <c r="E305" s="354">
        <f t="shared" si="13"/>
        <v>233</v>
      </c>
      <c r="F305" s="391" t="str">
        <f>"留学先大学"&amp;MID(C295,10,1)</f>
        <v>留学先大学6</v>
      </c>
      <c r="G305" s="391" t="s">
        <v>377</v>
      </c>
      <c r="H305" s="367"/>
      <c r="I305" s="204"/>
      <c r="K305" s="357">
        <v>11</v>
      </c>
      <c r="L305" s="460" t="s">
        <v>378</v>
      </c>
    </row>
    <row r="306" spans="1:12" ht="26.45" customHeight="1" x14ac:dyDescent="0.4">
      <c r="A306" s="457" t="str">
        <f t="shared" si="12"/>
        <v>留学先大学6専門分野</v>
      </c>
      <c r="C306" s="458" t="s">
        <v>358</v>
      </c>
      <c r="D306" s="459" t="s">
        <v>45</v>
      </c>
      <c r="E306" s="354">
        <f t="shared" si="13"/>
        <v>234</v>
      </c>
      <c r="F306" s="391" t="str">
        <f>"留学先大学"&amp;MID(C295,10,1)</f>
        <v>留学先大学6</v>
      </c>
      <c r="G306" s="391" t="s">
        <v>379</v>
      </c>
      <c r="H306" s="367"/>
      <c r="I306" s="4" t="str">
        <f>IF(I305="","",VLOOKUP(TEXT(I305,"00"),分野コード!$C:$D,2,FALSE))</f>
        <v/>
      </c>
      <c r="K306" s="357" t="s">
        <v>380</v>
      </c>
      <c r="L306" s="353" t="s">
        <v>381</v>
      </c>
    </row>
    <row r="307" spans="1:12" ht="53.25" customHeight="1" x14ac:dyDescent="0.4">
      <c r="A307" s="457" t="str">
        <f t="shared" si="12"/>
        <v>留学先大学6留学先大学への入学における語学要件の指定の有無</v>
      </c>
      <c r="C307" s="315" t="s">
        <v>1389</v>
      </c>
      <c r="D307" s="316" t="s">
        <v>48</v>
      </c>
      <c r="E307" s="354">
        <f t="shared" si="13"/>
        <v>235</v>
      </c>
      <c r="F307" s="391" t="str">
        <f>"留学先大学"&amp;MID(C295,10,1)</f>
        <v>留学先大学6</v>
      </c>
      <c r="G307" s="391" t="s">
        <v>382</v>
      </c>
      <c r="H307" s="367"/>
      <c r="I307" s="3"/>
      <c r="K307" s="357" t="s">
        <v>384</v>
      </c>
      <c r="L307" s="364" t="s">
        <v>385</v>
      </c>
    </row>
    <row r="308" spans="1:12" ht="26.45" customHeight="1" x14ac:dyDescent="0.4">
      <c r="A308" s="457" t="str">
        <f t="shared" si="12"/>
        <v>留学先大学6語学能力試験名とレベル（点数）</v>
      </c>
      <c r="C308" s="315" t="s">
        <v>58</v>
      </c>
      <c r="D308" s="316" t="s">
        <v>19</v>
      </c>
      <c r="E308" s="354">
        <f t="shared" si="13"/>
        <v>236</v>
      </c>
      <c r="F308" s="391" t="str">
        <f>"留学先大学"&amp;MID(C295,10,1)</f>
        <v>留学先大学6</v>
      </c>
      <c r="G308" s="391" t="s">
        <v>386</v>
      </c>
      <c r="H308" s="367"/>
      <c r="I308" s="3"/>
      <c r="K308" s="357" t="s">
        <v>387</v>
      </c>
      <c r="L308" s="353" t="s">
        <v>388</v>
      </c>
    </row>
    <row r="309" spans="1:12" ht="382.5" customHeight="1" x14ac:dyDescent="0.4">
      <c r="A309" s="457" t="str">
        <f t="shared" si="12"/>
        <v>留学先大学6留学先大学及び在籍コースの概要、選択理由</v>
      </c>
      <c r="C309" s="315" t="s">
        <v>1389</v>
      </c>
      <c r="D309" s="316" t="s">
        <v>19</v>
      </c>
      <c r="E309" s="354">
        <f t="shared" si="13"/>
        <v>237</v>
      </c>
      <c r="F309" s="366" t="str">
        <f>"留学先大学"&amp;MID(C295,10,1)</f>
        <v>留学先大学6</v>
      </c>
      <c r="G309" s="366" t="s">
        <v>389</v>
      </c>
      <c r="H309" s="367"/>
      <c r="I309" s="346"/>
      <c r="K309" s="357"/>
      <c r="L309" s="364" t="s">
        <v>390</v>
      </c>
    </row>
    <row r="310" spans="1:12" ht="26.45" customHeight="1" x14ac:dyDescent="0.4">
      <c r="A310" s="457" t="str">
        <f t="shared" si="12"/>
        <v>留学先大学6留学先大学ホームページURL</v>
      </c>
      <c r="C310" s="315" t="s">
        <v>1389</v>
      </c>
      <c r="D310" s="316" t="s">
        <v>19</v>
      </c>
      <c r="E310" s="354">
        <f t="shared" si="13"/>
        <v>238</v>
      </c>
      <c r="F310" s="366" t="str">
        <f>"留学先大学"&amp;MID(C295,10,1)</f>
        <v>留学先大学6</v>
      </c>
      <c r="G310" s="366" t="s">
        <v>391</v>
      </c>
      <c r="H310" s="367"/>
      <c r="I310" s="348"/>
      <c r="K310" s="357" t="s">
        <v>392</v>
      </c>
      <c r="L310" s="353" t="s">
        <v>393</v>
      </c>
    </row>
    <row r="311" spans="1:12" ht="26.45" customHeight="1" x14ac:dyDescent="0.4">
      <c r="A311" s="457" t="str">
        <f t="shared" si="12"/>
        <v>入学準備コース6大学入学準備コースの必要性</v>
      </c>
      <c r="C311" s="315" t="s">
        <v>1389</v>
      </c>
      <c r="D311" s="316" t="s">
        <v>48</v>
      </c>
      <c r="E311" s="354">
        <f t="shared" si="13"/>
        <v>239</v>
      </c>
      <c r="F311" s="366" t="str">
        <f>"入学準備コース"&amp;MID(C295,10,1)</f>
        <v>入学準備コース6</v>
      </c>
      <c r="G311" s="391" t="s">
        <v>395</v>
      </c>
      <c r="H311" s="367"/>
      <c r="I311" s="3"/>
      <c r="K311" s="357" t="s">
        <v>397</v>
      </c>
      <c r="L311" s="353" t="s">
        <v>1340</v>
      </c>
    </row>
    <row r="312" spans="1:12" ht="26.45" customHeight="1" x14ac:dyDescent="0.4">
      <c r="A312" s="457" t="str">
        <f t="shared" si="12"/>
        <v>入学準備コース6機関名（大学入学準備コース）</v>
      </c>
      <c r="C312" s="315" t="s">
        <v>58</v>
      </c>
      <c r="D312" s="316" t="s">
        <v>19</v>
      </c>
      <c r="E312" s="354">
        <f t="shared" si="13"/>
        <v>240</v>
      </c>
      <c r="F312" s="392" t="str">
        <f>"入学準備コース"&amp;MID(C295,10,1)</f>
        <v>入学準備コース6</v>
      </c>
      <c r="G312" s="391" t="s">
        <v>398</v>
      </c>
      <c r="H312" s="367"/>
      <c r="I312" s="3"/>
      <c r="K312" s="357" t="s">
        <v>399</v>
      </c>
      <c r="L312" s="353" t="s">
        <v>400</v>
      </c>
    </row>
    <row r="313" spans="1:12" ht="26.45" customHeight="1" x14ac:dyDescent="0.4">
      <c r="A313" s="457" t="str">
        <f t="shared" si="12"/>
        <v>入学準備コース6コース名（大学入学準備コース）</v>
      </c>
      <c r="C313" s="315" t="s">
        <v>58</v>
      </c>
      <c r="D313" s="316" t="s">
        <v>19</v>
      </c>
      <c r="E313" s="354">
        <f t="shared" si="13"/>
        <v>241</v>
      </c>
      <c r="F313" s="392" t="str">
        <f>"入学準備コース"&amp;MID(C295,10,1)</f>
        <v>入学準備コース6</v>
      </c>
      <c r="G313" s="391" t="s">
        <v>401</v>
      </c>
      <c r="H313" s="367"/>
      <c r="I313" s="3"/>
      <c r="K313" s="357" t="s">
        <v>402</v>
      </c>
      <c r="L313" s="353" t="s">
        <v>400</v>
      </c>
    </row>
    <row r="314" spans="1:12" ht="26.45" customHeight="1" x14ac:dyDescent="0.4">
      <c r="A314" s="457" t="str">
        <f t="shared" si="12"/>
        <v>入学準備コース6所在国の国・地域コード</v>
      </c>
      <c r="C314" s="315" t="s">
        <v>58</v>
      </c>
      <c r="D314" s="316" t="s">
        <v>19</v>
      </c>
      <c r="E314" s="354">
        <f t="shared" si="13"/>
        <v>242</v>
      </c>
      <c r="F314" s="392" t="str">
        <f>"入学準備コース"&amp;MID(C295,10,1)</f>
        <v>入学準備コース6</v>
      </c>
      <c r="G314" s="391" t="s">
        <v>403</v>
      </c>
      <c r="H314" s="367"/>
      <c r="I314" s="204"/>
      <c r="K314" s="357">
        <v>737</v>
      </c>
      <c r="L314" s="353" t="s">
        <v>404</v>
      </c>
    </row>
    <row r="315" spans="1:12" ht="26.45" customHeight="1" x14ac:dyDescent="0.4">
      <c r="A315" s="457" t="str">
        <f t="shared" si="12"/>
        <v>入学準備コース6所在国・地域</v>
      </c>
      <c r="C315" s="315" t="s">
        <v>58</v>
      </c>
      <c r="D315" s="316" t="s">
        <v>45</v>
      </c>
      <c r="E315" s="354">
        <f t="shared" si="13"/>
        <v>243</v>
      </c>
      <c r="F315" s="392" t="str">
        <f>"入学準備コース"&amp;MID(C295,10,1)</f>
        <v>入学準備コース6</v>
      </c>
      <c r="G315" s="391" t="s">
        <v>359</v>
      </c>
      <c r="H315" s="367"/>
      <c r="I315" s="4" t="str">
        <f>IFERROR(VLOOKUP(I314, 国・地域コード!$B:$C, 2, FALSE),"コードを確認してください")</f>
        <v>コードを確認してください</v>
      </c>
      <c r="K315" s="357" t="s">
        <v>405</v>
      </c>
      <c r="L315" s="353" t="s">
        <v>406</v>
      </c>
    </row>
    <row r="316" spans="1:12" ht="26.45" customHeight="1" x14ac:dyDescent="0.4">
      <c r="A316" s="457" t="str">
        <f t="shared" si="12"/>
        <v>入学準備コース6大学入学準備コース機関の性質</v>
      </c>
      <c r="C316" s="315" t="s">
        <v>58</v>
      </c>
      <c r="D316" s="316" t="s">
        <v>48</v>
      </c>
      <c r="E316" s="354">
        <f t="shared" si="13"/>
        <v>244</v>
      </c>
      <c r="F316" s="392" t="str">
        <f>"入学準備コース"&amp;MID(C295,10,1)</f>
        <v>入学準備コース6</v>
      </c>
      <c r="G316" s="391" t="s">
        <v>407</v>
      </c>
      <c r="H316" s="367"/>
      <c r="I316" s="3"/>
      <c r="K316" s="357" t="s">
        <v>189</v>
      </c>
      <c r="L316" s="353" t="s">
        <v>409</v>
      </c>
    </row>
    <row r="317" spans="1:12" ht="26.45" customHeight="1" x14ac:dyDescent="0.4">
      <c r="A317" s="457" t="str">
        <f t="shared" si="12"/>
        <v>入学準備コース6大学入学準備コースの期間</v>
      </c>
      <c r="C317" s="315" t="s">
        <v>58</v>
      </c>
      <c r="D317" s="316" t="s">
        <v>48</v>
      </c>
      <c r="E317" s="354">
        <f t="shared" si="13"/>
        <v>245</v>
      </c>
      <c r="F317" s="392" t="str">
        <f>"入学準備コース"&amp;MID(C295,10,1)</f>
        <v>入学準備コース6</v>
      </c>
      <c r="G317" s="391" t="s">
        <v>410</v>
      </c>
      <c r="H317" s="367"/>
      <c r="I317" s="3"/>
      <c r="K317" s="357" t="s">
        <v>412</v>
      </c>
      <c r="L317" s="353" t="s">
        <v>413</v>
      </c>
    </row>
    <row r="318" spans="1:12" ht="26.45" customHeight="1" x14ac:dyDescent="0.4">
      <c r="A318" s="457" t="str">
        <f t="shared" si="12"/>
        <v>入学準備コース6大学入学準備コースの開始年月</v>
      </c>
      <c r="C318" s="315" t="s">
        <v>58</v>
      </c>
      <c r="D318" s="316" t="s">
        <v>48</v>
      </c>
      <c r="E318" s="354">
        <f t="shared" si="13"/>
        <v>246</v>
      </c>
      <c r="F318" s="392" t="str">
        <f>"入学準備コース"&amp;MID(C295,10,1)</f>
        <v>入学準備コース6</v>
      </c>
      <c r="G318" s="391" t="s">
        <v>414</v>
      </c>
      <c r="H318" s="367"/>
      <c r="I318" s="3"/>
      <c r="K318" s="453">
        <v>44652</v>
      </c>
      <c r="L318" s="353" t="s">
        <v>416</v>
      </c>
    </row>
    <row r="319" spans="1:12" ht="26.45" customHeight="1" x14ac:dyDescent="0.4">
      <c r="A319" s="457" t="str">
        <f t="shared" si="12"/>
        <v>入学準備コース6大学入学準備コースへの入学における語学要件の指定の有無</v>
      </c>
      <c r="C319" s="315" t="s">
        <v>58</v>
      </c>
      <c r="D319" s="316" t="s">
        <v>48</v>
      </c>
      <c r="E319" s="354">
        <f t="shared" si="13"/>
        <v>247</v>
      </c>
      <c r="F319" s="392" t="str">
        <f>"入学準備コース"&amp;MID(C295,10,1)</f>
        <v>入学準備コース6</v>
      </c>
      <c r="G319" s="391" t="s">
        <v>417</v>
      </c>
      <c r="H319" s="367"/>
      <c r="I319" s="3"/>
      <c r="K319" s="357" t="s">
        <v>384</v>
      </c>
      <c r="L319" s="364" t="s">
        <v>409</v>
      </c>
    </row>
    <row r="320" spans="1:12" ht="26.45" customHeight="1" x14ac:dyDescent="0.4">
      <c r="A320" s="457" t="str">
        <f t="shared" si="12"/>
        <v>入学準備コース6大学入学準備コース語学能力試験名とレベル（点数）</v>
      </c>
      <c r="C320" s="315" t="s">
        <v>58</v>
      </c>
      <c r="D320" s="316" t="s">
        <v>19</v>
      </c>
      <c r="E320" s="354">
        <f t="shared" si="13"/>
        <v>248</v>
      </c>
      <c r="F320" s="392" t="str">
        <f>"入学準備コース"&amp;MID(C295,10,1)</f>
        <v>入学準備コース6</v>
      </c>
      <c r="G320" s="391" t="s">
        <v>1330</v>
      </c>
      <c r="H320" s="367"/>
      <c r="I320" s="3"/>
      <c r="K320" s="357" t="s">
        <v>418</v>
      </c>
      <c r="L320" s="353" t="s">
        <v>419</v>
      </c>
    </row>
    <row r="321" spans="1:12" ht="26.45" customHeight="1" x14ac:dyDescent="0.4">
      <c r="A321" s="457" t="str">
        <f t="shared" si="12"/>
        <v>入学準備コース6大学入学準備コースホームページURL</v>
      </c>
      <c r="C321" s="315" t="s">
        <v>58</v>
      </c>
      <c r="D321" s="316" t="s">
        <v>19</v>
      </c>
      <c r="E321" s="368">
        <f t="shared" si="13"/>
        <v>249</v>
      </c>
      <c r="F321" s="387" t="str">
        <f>"入学準備コース"&amp;MID(C295,10,1)</f>
        <v>入学準備コース6</v>
      </c>
      <c r="G321" s="394" t="s">
        <v>420</v>
      </c>
      <c r="H321" s="419"/>
      <c r="I321" s="347"/>
      <c r="K321" s="466" t="s">
        <v>421</v>
      </c>
      <c r="L321" s="372"/>
    </row>
    <row r="322" spans="1:12" ht="26.45" customHeight="1" x14ac:dyDescent="0.4">
      <c r="A322" s="287"/>
      <c r="I322" s="305"/>
    </row>
    <row r="323" spans="1:12" s="308" customFormat="1" ht="26.45" customHeight="1" x14ac:dyDescent="0.4">
      <c r="A323" s="463"/>
      <c r="B323" s="312" t="s">
        <v>11</v>
      </c>
      <c r="C323" s="306" t="s">
        <v>348</v>
      </c>
      <c r="D323" s="307"/>
      <c r="H323" s="335"/>
      <c r="I323" s="335"/>
      <c r="K323" s="464"/>
      <c r="L323" s="465"/>
    </row>
    <row r="324" spans="1:12" s="308" customFormat="1" ht="26.45" customHeight="1" x14ac:dyDescent="0.4">
      <c r="A324" s="463"/>
      <c r="B324" s="312" t="s">
        <v>11</v>
      </c>
      <c r="C324" s="306" t="s">
        <v>1345</v>
      </c>
      <c r="D324" s="307"/>
      <c r="G324" s="335"/>
      <c r="H324" s="335"/>
      <c r="I324" s="335"/>
      <c r="K324" s="464"/>
      <c r="L324" s="465"/>
    </row>
    <row r="325" spans="1:12" ht="26.45" customHeight="1" x14ac:dyDescent="0.4">
      <c r="A325" s="287"/>
      <c r="B325" s="289" t="s">
        <v>11</v>
      </c>
      <c r="C325" s="290"/>
      <c r="E325" s="309" t="s">
        <v>12</v>
      </c>
      <c r="F325" s="301" t="s">
        <v>13</v>
      </c>
      <c r="G325" s="302" t="s">
        <v>14</v>
      </c>
      <c r="H325" s="302"/>
      <c r="I325" s="302" t="s">
        <v>15</v>
      </c>
      <c r="K325" s="303" t="s">
        <v>16</v>
      </c>
      <c r="L325" s="304" t="s">
        <v>17</v>
      </c>
    </row>
    <row r="326" spans="1:12" ht="112.9" customHeight="1" x14ac:dyDescent="0.4">
      <c r="A326" s="457" t="str">
        <f t="shared" ref="A326:A350" si="14">F326&amp;G326</f>
        <v>留学先大学7大学名（学士課程）名称</v>
      </c>
      <c r="C326" s="315" t="s">
        <v>1389</v>
      </c>
      <c r="D326" s="316" t="s">
        <v>19</v>
      </c>
      <c r="E326" s="349">
        <f>E321+1</f>
        <v>250</v>
      </c>
      <c r="F326" s="389" t="str">
        <f>"留学先大学"&amp;MID(C324,10,1)</f>
        <v>留学先大学7</v>
      </c>
      <c r="G326" s="389" t="s">
        <v>350</v>
      </c>
      <c r="H326" s="390">
        <f>COUNTA(I326)</f>
        <v>0</v>
      </c>
      <c r="I326" s="268"/>
      <c r="K326" s="352" t="s">
        <v>351</v>
      </c>
      <c r="L326" s="384" t="s">
        <v>352</v>
      </c>
    </row>
    <row r="327" spans="1:12" ht="46.15" customHeight="1" x14ac:dyDescent="0.4">
      <c r="A327" s="457" t="str">
        <f t="shared" si="14"/>
        <v>留学先大学7国際共同学位プログラムか</v>
      </c>
      <c r="C327" s="315" t="s">
        <v>1389</v>
      </c>
      <c r="D327" s="316" t="s">
        <v>48</v>
      </c>
      <c r="E327" s="354">
        <f>E326+1</f>
        <v>251</v>
      </c>
      <c r="F327" s="391" t="str">
        <f>"留学先大学"&amp;MID(C324,10,1)</f>
        <v>留学先大学7</v>
      </c>
      <c r="G327" s="391" t="s">
        <v>353</v>
      </c>
      <c r="H327" s="367"/>
      <c r="I327" s="3"/>
      <c r="K327" s="357" t="s">
        <v>354</v>
      </c>
      <c r="L327" s="364" t="s">
        <v>355</v>
      </c>
    </row>
    <row r="328" spans="1:12" ht="26.45" customHeight="1" x14ac:dyDescent="0.4">
      <c r="A328" s="457" t="str">
        <f t="shared" si="14"/>
        <v>留学先大学7国・地域コード</v>
      </c>
      <c r="C328" s="315" t="s">
        <v>1389</v>
      </c>
      <c r="D328" s="316" t="s">
        <v>19</v>
      </c>
      <c r="E328" s="354">
        <f t="shared" ref="E328:E350" si="15">E327+1</f>
        <v>252</v>
      </c>
      <c r="F328" s="391" t="str">
        <f>"留学先大学"&amp;MID(C324,10,1)</f>
        <v>留学先大学7</v>
      </c>
      <c r="G328" s="391" t="s">
        <v>356</v>
      </c>
      <c r="H328" s="367"/>
      <c r="I328" s="204"/>
      <c r="K328" s="357">
        <v>737</v>
      </c>
      <c r="L328" s="364" t="s">
        <v>357</v>
      </c>
    </row>
    <row r="329" spans="1:12" ht="26.45" customHeight="1" x14ac:dyDescent="0.4">
      <c r="A329" s="457" t="str">
        <f t="shared" si="14"/>
        <v>留学先大学7所在国・地域</v>
      </c>
      <c r="C329" s="458" t="s">
        <v>358</v>
      </c>
      <c r="D329" s="459" t="s">
        <v>45</v>
      </c>
      <c r="E329" s="354">
        <f t="shared" si="15"/>
        <v>253</v>
      </c>
      <c r="F329" s="391" t="str">
        <f>"留学先大学"&amp;MID(C324,10,1)</f>
        <v>留学先大学7</v>
      </c>
      <c r="G329" s="391" t="s">
        <v>359</v>
      </c>
      <c r="H329" s="367"/>
      <c r="I329" s="4" t="str">
        <f>IF(I328="","",VLOOKUP(I328,国・地域コード!$B:$C,2,FALSE))</f>
        <v/>
      </c>
      <c r="K329" s="357" t="s">
        <v>360</v>
      </c>
      <c r="L329" s="364" t="s">
        <v>361</v>
      </c>
    </row>
    <row r="330" spans="1:12" ht="53.25" customHeight="1" x14ac:dyDescent="0.4">
      <c r="A330" s="457" t="str">
        <f t="shared" si="14"/>
        <v>留学先大学7取得予定学位名</v>
      </c>
      <c r="C330" s="315" t="s">
        <v>1389</v>
      </c>
      <c r="D330" s="316" t="s">
        <v>19</v>
      </c>
      <c r="E330" s="354">
        <f t="shared" si="15"/>
        <v>254</v>
      </c>
      <c r="F330" s="391" t="str">
        <f>"留学先大学"&amp;MID(C324,10,1)</f>
        <v>留学先大学7</v>
      </c>
      <c r="G330" s="391" t="s">
        <v>362</v>
      </c>
      <c r="H330" s="367"/>
      <c r="I330" s="3"/>
      <c r="K330" s="357" t="s">
        <v>363</v>
      </c>
      <c r="L330" s="353" t="s">
        <v>364</v>
      </c>
    </row>
    <row r="331" spans="1:12" ht="26.45" customHeight="1" x14ac:dyDescent="0.4">
      <c r="A331" s="457" t="str">
        <f t="shared" si="14"/>
        <v>留学先大学7学士号取得期間</v>
      </c>
      <c r="C331" s="315" t="s">
        <v>1389</v>
      </c>
      <c r="D331" s="316" t="s">
        <v>48</v>
      </c>
      <c r="E331" s="354">
        <f t="shared" si="15"/>
        <v>255</v>
      </c>
      <c r="F331" s="391" t="str">
        <f>"留学先大学"&amp;MID(C324,10,1)</f>
        <v>留学先大学7</v>
      </c>
      <c r="G331" s="391" t="s">
        <v>365</v>
      </c>
      <c r="H331" s="367"/>
      <c r="I331" s="3"/>
      <c r="K331" s="357" t="s">
        <v>367</v>
      </c>
      <c r="L331" s="364" t="s">
        <v>368</v>
      </c>
    </row>
    <row r="332" spans="1:12" ht="26.45" customHeight="1" x14ac:dyDescent="0.4">
      <c r="A332" s="457" t="str">
        <f t="shared" si="14"/>
        <v>留学先大学7正規の学士課程の開始年月</v>
      </c>
      <c r="C332" s="315" t="s">
        <v>1389</v>
      </c>
      <c r="D332" s="316" t="s">
        <v>48</v>
      </c>
      <c r="E332" s="354">
        <f t="shared" si="15"/>
        <v>256</v>
      </c>
      <c r="F332" s="391" t="str">
        <f>"留学先大学"&amp;MID(C324,10,1)</f>
        <v>留学先大学7</v>
      </c>
      <c r="G332" s="391" t="s">
        <v>369</v>
      </c>
      <c r="H332" s="367"/>
      <c r="I332" s="3"/>
      <c r="K332" s="357" t="s">
        <v>371</v>
      </c>
      <c r="L332" s="353" t="s">
        <v>372</v>
      </c>
    </row>
    <row r="333" spans="1:12" ht="26.45" customHeight="1" x14ac:dyDescent="0.4">
      <c r="A333" s="457" t="str">
        <f t="shared" si="14"/>
        <v>留学先大学7文理種別</v>
      </c>
      <c r="C333" s="315" t="s">
        <v>1389</v>
      </c>
      <c r="D333" s="316" t="s">
        <v>48</v>
      </c>
      <c r="E333" s="354">
        <f t="shared" si="15"/>
        <v>257</v>
      </c>
      <c r="F333" s="391" t="str">
        <f>"留学先大学"&amp;MID(C324,10,1)</f>
        <v>留学先大学7</v>
      </c>
      <c r="G333" s="391" t="s">
        <v>373</v>
      </c>
      <c r="H333" s="367"/>
      <c r="I333" s="3"/>
      <c r="K333" s="357" t="s">
        <v>375</v>
      </c>
      <c r="L333" s="364" t="s">
        <v>376</v>
      </c>
    </row>
    <row r="334" spans="1:12" ht="50.45" customHeight="1" x14ac:dyDescent="0.4">
      <c r="A334" s="457" t="str">
        <f t="shared" si="14"/>
        <v>留学先大学7専門分野コード</v>
      </c>
      <c r="C334" s="315" t="s">
        <v>1389</v>
      </c>
      <c r="D334" s="316" t="s">
        <v>19</v>
      </c>
      <c r="E334" s="354">
        <f t="shared" si="15"/>
        <v>258</v>
      </c>
      <c r="F334" s="391" t="str">
        <f>"留学先大学"&amp;MID(C324,10,1)</f>
        <v>留学先大学7</v>
      </c>
      <c r="G334" s="391" t="s">
        <v>377</v>
      </c>
      <c r="H334" s="367"/>
      <c r="I334" s="204"/>
      <c r="K334" s="357">
        <v>11</v>
      </c>
      <c r="L334" s="460" t="s">
        <v>378</v>
      </c>
    </row>
    <row r="335" spans="1:12" ht="26.45" customHeight="1" x14ac:dyDescent="0.4">
      <c r="A335" s="457" t="str">
        <f t="shared" si="14"/>
        <v>留学先大学7専門分野</v>
      </c>
      <c r="C335" s="458" t="s">
        <v>358</v>
      </c>
      <c r="D335" s="459" t="s">
        <v>45</v>
      </c>
      <c r="E335" s="354">
        <f t="shared" si="15"/>
        <v>259</v>
      </c>
      <c r="F335" s="391" t="str">
        <f>"留学先大学"&amp;MID(C324,10,1)</f>
        <v>留学先大学7</v>
      </c>
      <c r="G335" s="391" t="s">
        <v>379</v>
      </c>
      <c r="H335" s="367"/>
      <c r="I335" s="4" t="str">
        <f>IF(I334="","",VLOOKUP(TEXT(I334,"00"),分野コード!$C:$D,2,FALSE))</f>
        <v/>
      </c>
      <c r="K335" s="357" t="s">
        <v>380</v>
      </c>
      <c r="L335" s="353" t="s">
        <v>381</v>
      </c>
    </row>
    <row r="336" spans="1:12" ht="53.25" customHeight="1" x14ac:dyDescent="0.4">
      <c r="A336" s="457" t="str">
        <f t="shared" si="14"/>
        <v>留学先大学7留学先大学への入学における語学要件の指定の有無</v>
      </c>
      <c r="C336" s="315" t="s">
        <v>1389</v>
      </c>
      <c r="D336" s="316" t="s">
        <v>48</v>
      </c>
      <c r="E336" s="354">
        <f t="shared" si="15"/>
        <v>260</v>
      </c>
      <c r="F336" s="391" t="str">
        <f>"留学先大学"&amp;MID(C324,10,1)</f>
        <v>留学先大学7</v>
      </c>
      <c r="G336" s="391" t="s">
        <v>382</v>
      </c>
      <c r="H336" s="367"/>
      <c r="I336" s="3"/>
      <c r="K336" s="357" t="s">
        <v>384</v>
      </c>
      <c r="L336" s="364" t="s">
        <v>385</v>
      </c>
    </row>
    <row r="337" spans="1:12" ht="26.45" customHeight="1" x14ac:dyDescent="0.4">
      <c r="A337" s="457" t="str">
        <f t="shared" si="14"/>
        <v>留学先大学7語学能力試験名とレベル（点数）</v>
      </c>
      <c r="C337" s="315" t="s">
        <v>58</v>
      </c>
      <c r="D337" s="316" t="s">
        <v>19</v>
      </c>
      <c r="E337" s="354">
        <f t="shared" si="15"/>
        <v>261</v>
      </c>
      <c r="F337" s="391" t="str">
        <f>"留学先大学"&amp;MID(C324,10,1)</f>
        <v>留学先大学7</v>
      </c>
      <c r="G337" s="391" t="s">
        <v>386</v>
      </c>
      <c r="H337" s="367"/>
      <c r="I337" s="3"/>
      <c r="K337" s="357" t="s">
        <v>387</v>
      </c>
      <c r="L337" s="353" t="s">
        <v>388</v>
      </c>
    </row>
    <row r="338" spans="1:12" ht="382.5" customHeight="1" x14ac:dyDescent="0.4">
      <c r="A338" s="457" t="str">
        <f t="shared" si="14"/>
        <v>留学先大学7留学先大学及び在籍コースの概要、選択理由</v>
      </c>
      <c r="C338" s="315" t="s">
        <v>1389</v>
      </c>
      <c r="D338" s="316" t="s">
        <v>19</v>
      </c>
      <c r="E338" s="354">
        <f t="shared" si="15"/>
        <v>262</v>
      </c>
      <c r="F338" s="366" t="str">
        <f>"留学先大学"&amp;MID(C324,10,1)</f>
        <v>留学先大学7</v>
      </c>
      <c r="G338" s="366" t="s">
        <v>389</v>
      </c>
      <c r="H338" s="367"/>
      <c r="I338" s="346"/>
      <c r="K338" s="357"/>
      <c r="L338" s="364" t="s">
        <v>390</v>
      </c>
    </row>
    <row r="339" spans="1:12" ht="26.45" customHeight="1" x14ac:dyDescent="0.4">
      <c r="A339" s="457" t="str">
        <f t="shared" si="14"/>
        <v>留学先大学7留学先大学ホームページURL</v>
      </c>
      <c r="C339" s="315" t="s">
        <v>1389</v>
      </c>
      <c r="D339" s="316" t="s">
        <v>19</v>
      </c>
      <c r="E339" s="354">
        <f t="shared" si="15"/>
        <v>263</v>
      </c>
      <c r="F339" s="366" t="str">
        <f>"留学先大学"&amp;MID(C324,10,1)</f>
        <v>留学先大学7</v>
      </c>
      <c r="G339" s="366" t="s">
        <v>391</v>
      </c>
      <c r="H339" s="367"/>
      <c r="I339" s="348"/>
      <c r="K339" s="357" t="s">
        <v>392</v>
      </c>
      <c r="L339" s="353" t="s">
        <v>393</v>
      </c>
    </row>
    <row r="340" spans="1:12" ht="26.45" customHeight="1" x14ac:dyDescent="0.4">
      <c r="A340" s="457" t="str">
        <f t="shared" si="14"/>
        <v>入学準備コース7大学入学準備コースの必要性</v>
      </c>
      <c r="C340" s="315" t="s">
        <v>1389</v>
      </c>
      <c r="D340" s="316" t="s">
        <v>48</v>
      </c>
      <c r="E340" s="354">
        <f t="shared" si="15"/>
        <v>264</v>
      </c>
      <c r="F340" s="366" t="str">
        <f>"入学準備コース"&amp;MID(C324,10,1)</f>
        <v>入学準備コース7</v>
      </c>
      <c r="G340" s="391" t="s">
        <v>395</v>
      </c>
      <c r="H340" s="367"/>
      <c r="I340" s="3"/>
      <c r="K340" s="357" t="s">
        <v>397</v>
      </c>
      <c r="L340" s="353" t="s">
        <v>1340</v>
      </c>
    </row>
    <row r="341" spans="1:12" ht="26.45" customHeight="1" x14ac:dyDescent="0.4">
      <c r="A341" s="457" t="str">
        <f t="shared" si="14"/>
        <v>入学準備コース7機関名（大学入学準備コース）</v>
      </c>
      <c r="C341" s="315" t="s">
        <v>58</v>
      </c>
      <c r="D341" s="316" t="s">
        <v>19</v>
      </c>
      <c r="E341" s="354">
        <f t="shared" si="15"/>
        <v>265</v>
      </c>
      <c r="F341" s="392" t="str">
        <f>"入学準備コース"&amp;MID(C324,10,1)</f>
        <v>入学準備コース7</v>
      </c>
      <c r="G341" s="391" t="s">
        <v>398</v>
      </c>
      <c r="H341" s="367"/>
      <c r="I341" s="3"/>
      <c r="K341" s="357" t="s">
        <v>399</v>
      </c>
      <c r="L341" s="353" t="s">
        <v>400</v>
      </c>
    </row>
    <row r="342" spans="1:12" ht="26.45" customHeight="1" x14ac:dyDescent="0.4">
      <c r="A342" s="457" t="str">
        <f t="shared" si="14"/>
        <v>入学準備コース7コース名（大学入学準備コース）</v>
      </c>
      <c r="C342" s="315" t="s">
        <v>58</v>
      </c>
      <c r="D342" s="316" t="s">
        <v>19</v>
      </c>
      <c r="E342" s="354">
        <f t="shared" si="15"/>
        <v>266</v>
      </c>
      <c r="F342" s="392" t="str">
        <f>"入学準備コース"&amp;MID(C324,10,1)</f>
        <v>入学準備コース7</v>
      </c>
      <c r="G342" s="391" t="s">
        <v>401</v>
      </c>
      <c r="H342" s="367"/>
      <c r="I342" s="3"/>
      <c r="K342" s="357" t="s">
        <v>402</v>
      </c>
      <c r="L342" s="353" t="s">
        <v>400</v>
      </c>
    </row>
    <row r="343" spans="1:12" ht="26.45" customHeight="1" x14ac:dyDescent="0.4">
      <c r="A343" s="457" t="str">
        <f t="shared" si="14"/>
        <v>入学準備コース7所在国の国・地域コード</v>
      </c>
      <c r="C343" s="315" t="s">
        <v>58</v>
      </c>
      <c r="D343" s="316" t="s">
        <v>19</v>
      </c>
      <c r="E343" s="354">
        <f t="shared" si="15"/>
        <v>267</v>
      </c>
      <c r="F343" s="392" t="str">
        <f>"入学準備コース"&amp;MID(C324,10,1)</f>
        <v>入学準備コース7</v>
      </c>
      <c r="G343" s="391" t="s">
        <v>403</v>
      </c>
      <c r="H343" s="367"/>
      <c r="I343" s="204"/>
      <c r="K343" s="357">
        <v>737</v>
      </c>
      <c r="L343" s="353" t="s">
        <v>404</v>
      </c>
    </row>
    <row r="344" spans="1:12" ht="26.45" customHeight="1" x14ac:dyDescent="0.4">
      <c r="A344" s="457" t="str">
        <f t="shared" si="14"/>
        <v>入学準備コース7所在国・地域</v>
      </c>
      <c r="C344" s="315" t="s">
        <v>58</v>
      </c>
      <c r="D344" s="316" t="s">
        <v>45</v>
      </c>
      <c r="E344" s="354">
        <f t="shared" si="15"/>
        <v>268</v>
      </c>
      <c r="F344" s="392" t="str">
        <f>"入学準備コース"&amp;MID(C324,10,1)</f>
        <v>入学準備コース7</v>
      </c>
      <c r="G344" s="391" t="s">
        <v>359</v>
      </c>
      <c r="H344" s="367"/>
      <c r="I344" s="4" t="str">
        <f>IFERROR(VLOOKUP(I343, 国・地域コード!$B:$C, 2, FALSE),"コードを確認してください")</f>
        <v>コードを確認してください</v>
      </c>
      <c r="K344" s="357" t="s">
        <v>405</v>
      </c>
      <c r="L344" s="353" t="s">
        <v>406</v>
      </c>
    </row>
    <row r="345" spans="1:12" ht="26.45" customHeight="1" x14ac:dyDescent="0.4">
      <c r="A345" s="457" t="str">
        <f t="shared" si="14"/>
        <v>入学準備コース7大学入学準備コース機関の性質</v>
      </c>
      <c r="C345" s="315" t="s">
        <v>58</v>
      </c>
      <c r="D345" s="316" t="s">
        <v>48</v>
      </c>
      <c r="E345" s="354">
        <f t="shared" si="15"/>
        <v>269</v>
      </c>
      <c r="F345" s="392" t="str">
        <f>"入学準備コース"&amp;MID(C324,10,1)</f>
        <v>入学準備コース7</v>
      </c>
      <c r="G345" s="391" t="s">
        <v>407</v>
      </c>
      <c r="H345" s="367"/>
      <c r="I345" s="3"/>
      <c r="K345" s="357" t="s">
        <v>189</v>
      </c>
      <c r="L345" s="353" t="s">
        <v>409</v>
      </c>
    </row>
    <row r="346" spans="1:12" ht="26.45" customHeight="1" x14ac:dyDescent="0.4">
      <c r="A346" s="457" t="str">
        <f t="shared" si="14"/>
        <v>入学準備コース7大学入学準備コースの期間</v>
      </c>
      <c r="C346" s="315" t="s">
        <v>58</v>
      </c>
      <c r="D346" s="316" t="s">
        <v>48</v>
      </c>
      <c r="E346" s="354">
        <f t="shared" si="15"/>
        <v>270</v>
      </c>
      <c r="F346" s="392" t="str">
        <f>"入学準備コース"&amp;MID(C324,10,1)</f>
        <v>入学準備コース7</v>
      </c>
      <c r="G346" s="391" t="s">
        <v>410</v>
      </c>
      <c r="H346" s="367"/>
      <c r="I346" s="3"/>
      <c r="K346" s="357" t="s">
        <v>412</v>
      </c>
      <c r="L346" s="353" t="s">
        <v>413</v>
      </c>
    </row>
    <row r="347" spans="1:12" ht="26.45" customHeight="1" x14ac:dyDescent="0.4">
      <c r="A347" s="457" t="str">
        <f t="shared" si="14"/>
        <v>入学準備コース7大学入学準備コースの開始年月</v>
      </c>
      <c r="C347" s="315" t="s">
        <v>58</v>
      </c>
      <c r="D347" s="316" t="s">
        <v>48</v>
      </c>
      <c r="E347" s="354">
        <f t="shared" si="15"/>
        <v>271</v>
      </c>
      <c r="F347" s="392" t="str">
        <f>"入学準備コース"&amp;MID(C324,10,1)</f>
        <v>入学準備コース7</v>
      </c>
      <c r="G347" s="391" t="s">
        <v>414</v>
      </c>
      <c r="H347" s="367"/>
      <c r="I347" s="3"/>
      <c r="K347" s="453">
        <v>44652</v>
      </c>
      <c r="L347" s="353" t="s">
        <v>416</v>
      </c>
    </row>
    <row r="348" spans="1:12" ht="26.45" customHeight="1" x14ac:dyDescent="0.4">
      <c r="A348" s="457" t="str">
        <f t="shared" si="14"/>
        <v>入学準備コース7大学入学準備コースへの入学における語学要件の指定の有無</v>
      </c>
      <c r="C348" s="315" t="s">
        <v>58</v>
      </c>
      <c r="D348" s="316" t="s">
        <v>48</v>
      </c>
      <c r="E348" s="354">
        <f t="shared" si="15"/>
        <v>272</v>
      </c>
      <c r="F348" s="392" t="str">
        <f>"入学準備コース"&amp;MID(C324,10,1)</f>
        <v>入学準備コース7</v>
      </c>
      <c r="G348" s="391" t="s">
        <v>417</v>
      </c>
      <c r="H348" s="367"/>
      <c r="I348" s="3"/>
      <c r="K348" s="357" t="s">
        <v>384</v>
      </c>
      <c r="L348" s="364" t="s">
        <v>409</v>
      </c>
    </row>
    <row r="349" spans="1:12" ht="26.45" customHeight="1" x14ac:dyDescent="0.4">
      <c r="A349" s="457" t="str">
        <f t="shared" si="14"/>
        <v>入学準備コース7大学入学準備コース語学能力試験名とレベル（点数）</v>
      </c>
      <c r="C349" s="315" t="s">
        <v>58</v>
      </c>
      <c r="D349" s="316" t="s">
        <v>19</v>
      </c>
      <c r="E349" s="354">
        <f t="shared" si="15"/>
        <v>273</v>
      </c>
      <c r="F349" s="392" t="str">
        <f>"入学準備コース"&amp;MID(C324,10,1)</f>
        <v>入学準備コース7</v>
      </c>
      <c r="G349" s="391" t="s">
        <v>1330</v>
      </c>
      <c r="H349" s="367"/>
      <c r="I349" s="3"/>
      <c r="K349" s="357" t="s">
        <v>418</v>
      </c>
      <c r="L349" s="353" t="s">
        <v>419</v>
      </c>
    </row>
    <row r="350" spans="1:12" ht="26.45" customHeight="1" x14ac:dyDescent="0.4">
      <c r="A350" s="457" t="str">
        <f t="shared" si="14"/>
        <v>入学準備コース7大学入学準備コースホームページURL</v>
      </c>
      <c r="C350" s="315" t="s">
        <v>58</v>
      </c>
      <c r="D350" s="316" t="s">
        <v>19</v>
      </c>
      <c r="E350" s="368">
        <f t="shared" si="15"/>
        <v>274</v>
      </c>
      <c r="F350" s="387" t="str">
        <f>"入学準備コース"&amp;MID(C324,10,1)</f>
        <v>入学準備コース7</v>
      </c>
      <c r="G350" s="394" t="s">
        <v>420</v>
      </c>
      <c r="H350" s="419"/>
      <c r="I350" s="347"/>
      <c r="K350" s="461" t="s">
        <v>421</v>
      </c>
      <c r="L350" s="372"/>
    </row>
    <row r="351" spans="1:12" ht="26.45" customHeight="1" x14ac:dyDescent="0.4">
      <c r="A351" s="287"/>
      <c r="I351" s="305"/>
    </row>
    <row r="352" spans="1:12" s="308" customFormat="1" ht="26.45" customHeight="1" x14ac:dyDescent="0.4">
      <c r="A352" s="463"/>
      <c r="B352" s="312" t="s">
        <v>11</v>
      </c>
      <c r="C352" s="306" t="s">
        <v>348</v>
      </c>
      <c r="D352" s="307"/>
      <c r="H352" s="335"/>
      <c r="I352" s="335"/>
      <c r="K352" s="464"/>
      <c r="L352" s="465"/>
    </row>
    <row r="353" spans="1:12" s="308" customFormat="1" ht="26.45" customHeight="1" x14ac:dyDescent="0.4">
      <c r="A353" s="463"/>
      <c r="B353" s="312" t="s">
        <v>11</v>
      </c>
      <c r="C353" s="306" t="s">
        <v>1346</v>
      </c>
      <c r="D353" s="307"/>
      <c r="G353" s="335"/>
      <c r="H353" s="335"/>
      <c r="I353" s="335"/>
      <c r="K353" s="464"/>
      <c r="L353" s="465"/>
    </row>
    <row r="354" spans="1:12" ht="26.45" customHeight="1" x14ac:dyDescent="0.4">
      <c r="A354" s="287"/>
      <c r="B354" s="289" t="s">
        <v>11</v>
      </c>
      <c r="C354" s="290"/>
      <c r="E354" s="309" t="s">
        <v>12</v>
      </c>
      <c r="F354" s="301" t="s">
        <v>13</v>
      </c>
      <c r="G354" s="302" t="s">
        <v>14</v>
      </c>
      <c r="H354" s="302"/>
      <c r="I354" s="302" t="s">
        <v>15</v>
      </c>
      <c r="K354" s="303" t="s">
        <v>16</v>
      </c>
      <c r="L354" s="304" t="s">
        <v>17</v>
      </c>
    </row>
    <row r="355" spans="1:12" ht="112.9" customHeight="1" x14ac:dyDescent="0.4">
      <c r="A355" s="457" t="str">
        <f t="shared" ref="A355:A379" si="16">F355&amp;G355</f>
        <v>留学先大学8大学名（学士課程）名称</v>
      </c>
      <c r="C355" s="315" t="s">
        <v>1389</v>
      </c>
      <c r="D355" s="316" t="s">
        <v>19</v>
      </c>
      <c r="E355" s="349">
        <f>E350+1</f>
        <v>275</v>
      </c>
      <c r="F355" s="389" t="str">
        <f>"留学先大学"&amp;MID(C353,10,1)</f>
        <v>留学先大学8</v>
      </c>
      <c r="G355" s="389" t="s">
        <v>350</v>
      </c>
      <c r="H355" s="390">
        <f>COUNTA(I355)</f>
        <v>0</v>
      </c>
      <c r="I355" s="268"/>
      <c r="K355" s="352" t="s">
        <v>351</v>
      </c>
      <c r="L355" s="384" t="s">
        <v>352</v>
      </c>
    </row>
    <row r="356" spans="1:12" ht="46.15" customHeight="1" x14ac:dyDescent="0.4">
      <c r="A356" s="457" t="str">
        <f t="shared" si="16"/>
        <v>留学先大学8国際共同学位プログラムか</v>
      </c>
      <c r="C356" s="315" t="s">
        <v>1389</v>
      </c>
      <c r="D356" s="316" t="s">
        <v>48</v>
      </c>
      <c r="E356" s="354">
        <f>E355+1</f>
        <v>276</v>
      </c>
      <c r="F356" s="391" t="str">
        <f>"留学先大学"&amp;MID(C353,10,1)</f>
        <v>留学先大学8</v>
      </c>
      <c r="G356" s="391" t="s">
        <v>353</v>
      </c>
      <c r="H356" s="367"/>
      <c r="I356" s="3"/>
      <c r="K356" s="357" t="s">
        <v>354</v>
      </c>
      <c r="L356" s="364" t="s">
        <v>355</v>
      </c>
    </row>
    <row r="357" spans="1:12" ht="26.45" customHeight="1" x14ac:dyDescent="0.4">
      <c r="A357" s="457" t="str">
        <f t="shared" si="16"/>
        <v>留学先大学8国・地域コード</v>
      </c>
      <c r="C357" s="315" t="s">
        <v>1389</v>
      </c>
      <c r="D357" s="316" t="s">
        <v>19</v>
      </c>
      <c r="E357" s="354">
        <f t="shared" ref="E357:E379" si="17">E356+1</f>
        <v>277</v>
      </c>
      <c r="F357" s="391" t="str">
        <f>"留学先大学"&amp;MID(C353,10,1)</f>
        <v>留学先大学8</v>
      </c>
      <c r="G357" s="391" t="s">
        <v>356</v>
      </c>
      <c r="H357" s="367"/>
      <c r="I357" s="204"/>
      <c r="K357" s="357">
        <v>737</v>
      </c>
      <c r="L357" s="364" t="s">
        <v>357</v>
      </c>
    </row>
    <row r="358" spans="1:12" ht="26.45" customHeight="1" x14ac:dyDescent="0.4">
      <c r="A358" s="457" t="str">
        <f t="shared" si="16"/>
        <v>留学先大学8所在国・地域</v>
      </c>
      <c r="C358" s="458" t="s">
        <v>358</v>
      </c>
      <c r="D358" s="459" t="s">
        <v>45</v>
      </c>
      <c r="E358" s="354">
        <f t="shared" si="17"/>
        <v>278</v>
      </c>
      <c r="F358" s="391" t="str">
        <f>"留学先大学"&amp;MID(C353,10,1)</f>
        <v>留学先大学8</v>
      </c>
      <c r="G358" s="391" t="s">
        <v>359</v>
      </c>
      <c r="H358" s="367"/>
      <c r="I358" s="4" t="str">
        <f>IF(I357="","",VLOOKUP(I357,国・地域コード!$B:$C,2,FALSE))</f>
        <v/>
      </c>
      <c r="K358" s="357" t="s">
        <v>360</v>
      </c>
      <c r="L358" s="364" t="s">
        <v>361</v>
      </c>
    </row>
    <row r="359" spans="1:12" ht="53.25" customHeight="1" x14ac:dyDescent="0.4">
      <c r="A359" s="457" t="str">
        <f t="shared" si="16"/>
        <v>留学先大学8取得予定学位名</v>
      </c>
      <c r="C359" s="315" t="s">
        <v>1389</v>
      </c>
      <c r="D359" s="316" t="s">
        <v>19</v>
      </c>
      <c r="E359" s="354">
        <f t="shared" si="17"/>
        <v>279</v>
      </c>
      <c r="F359" s="391" t="str">
        <f>"留学先大学"&amp;MID(C353,10,1)</f>
        <v>留学先大学8</v>
      </c>
      <c r="G359" s="391" t="s">
        <v>362</v>
      </c>
      <c r="H359" s="367"/>
      <c r="I359" s="3"/>
      <c r="K359" s="357" t="s">
        <v>363</v>
      </c>
      <c r="L359" s="353" t="s">
        <v>364</v>
      </c>
    </row>
    <row r="360" spans="1:12" ht="26.45" customHeight="1" x14ac:dyDescent="0.4">
      <c r="A360" s="457" t="str">
        <f t="shared" si="16"/>
        <v>留学先大学8学士号取得期間</v>
      </c>
      <c r="C360" s="315" t="s">
        <v>1389</v>
      </c>
      <c r="D360" s="316" t="s">
        <v>48</v>
      </c>
      <c r="E360" s="354">
        <f t="shared" si="17"/>
        <v>280</v>
      </c>
      <c r="F360" s="391" t="str">
        <f>"留学先大学"&amp;MID(C353,10,1)</f>
        <v>留学先大学8</v>
      </c>
      <c r="G360" s="391" t="s">
        <v>365</v>
      </c>
      <c r="H360" s="367"/>
      <c r="I360" s="3"/>
      <c r="K360" s="357" t="s">
        <v>367</v>
      </c>
      <c r="L360" s="364" t="s">
        <v>368</v>
      </c>
    </row>
    <row r="361" spans="1:12" ht="26.45" customHeight="1" x14ac:dyDescent="0.4">
      <c r="A361" s="457" t="str">
        <f t="shared" si="16"/>
        <v>留学先大学8正規の学士課程の開始年月</v>
      </c>
      <c r="C361" s="315" t="s">
        <v>1389</v>
      </c>
      <c r="D361" s="316" t="s">
        <v>48</v>
      </c>
      <c r="E361" s="354">
        <f t="shared" si="17"/>
        <v>281</v>
      </c>
      <c r="F361" s="391" t="str">
        <f>"留学先大学"&amp;MID(C353,10,1)</f>
        <v>留学先大学8</v>
      </c>
      <c r="G361" s="391" t="s">
        <v>369</v>
      </c>
      <c r="H361" s="367"/>
      <c r="I361" s="3"/>
      <c r="K361" s="357" t="s">
        <v>371</v>
      </c>
      <c r="L361" s="353" t="s">
        <v>372</v>
      </c>
    </row>
    <row r="362" spans="1:12" ht="26.45" customHeight="1" x14ac:dyDescent="0.4">
      <c r="A362" s="457" t="str">
        <f t="shared" si="16"/>
        <v>留学先大学8文理種別</v>
      </c>
      <c r="C362" s="315" t="s">
        <v>1389</v>
      </c>
      <c r="D362" s="316" t="s">
        <v>48</v>
      </c>
      <c r="E362" s="354">
        <f t="shared" si="17"/>
        <v>282</v>
      </c>
      <c r="F362" s="391" t="str">
        <f>"留学先大学"&amp;MID(C353,10,1)</f>
        <v>留学先大学8</v>
      </c>
      <c r="G362" s="391" t="s">
        <v>373</v>
      </c>
      <c r="H362" s="367"/>
      <c r="I362" s="3"/>
      <c r="K362" s="357" t="s">
        <v>375</v>
      </c>
      <c r="L362" s="364" t="s">
        <v>376</v>
      </c>
    </row>
    <row r="363" spans="1:12" ht="50.45" customHeight="1" x14ac:dyDescent="0.4">
      <c r="A363" s="457" t="str">
        <f t="shared" si="16"/>
        <v>留学先大学8専門分野コード</v>
      </c>
      <c r="C363" s="315" t="s">
        <v>1389</v>
      </c>
      <c r="D363" s="316" t="s">
        <v>19</v>
      </c>
      <c r="E363" s="354">
        <f t="shared" si="17"/>
        <v>283</v>
      </c>
      <c r="F363" s="391" t="str">
        <f>"留学先大学"&amp;MID(C353,10,1)</f>
        <v>留学先大学8</v>
      </c>
      <c r="G363" s="391" t="s">
        <v>377</v>
      </c>
      <c r="H363" s="367"/>
      <c r="I363" s="204"/>
      <c r="K363" s="357">
        <v>11</v>
      </c>
      <c r="L363" s="460" t="s">
        <v>378</v>
      </c>
    </row>
    <row r="364" spans="1:12" ht="26.45" customHeight="1" x14ac:dyDescent="0.4">
      <c r="A364" s="457" t="str">
        <f t="shared" si="16"/>
        <v>留学先大学8専門分野</v>
      </c>
      <c r="C364" s="458" t="s">
        <v>358</v>
      </c>
      <c r="D364" s="459" t="s">
        <v>45</v>
      </c>
      <c r="E364" s="354">
        <f t="shared" si="17"/>
        <v>284</v>
      </c>
      <c r="F364" s="391" t="str">
        <f>"留学先大学"&amp;MID(C353,10,1)</f>
        <v>留学先大学8</v>
      </c>
      <c r="G364" s="391" t="s">
        <v>379</v>
      </c>
      <c r="H364" s="367"/>
      <c r="I364" s="4" t="str">
        <f>IF(I363="","",VLOOKUP(TEXT(I363,"00"),分野コード!$C:$D,2,FALSE))</f>
        <v/>
      </c>
      <c r="K364" s="357" t="s">
        <v>380</v>
      </c>
      <c r="L364" s="353" t="s">
        <v>381</v>
      </c>
    </row>
    <row r="365" spans="1:12" ht="53.25" customHeight="1" x14ac:dyDescent="0.4">
      <c r="A365" s="457" t="str">
        <f t="shared" si="16"/>
        <v>留学先大学8留学先大学への入学における語学要件の指定の有無</v>
      </c>
      <c r="C365" s="315" t="s">
        <v>1389</v>
      </c>
      <c r="D365" s="316" t="s">
        <v>48</v>
      </c>
      <c r="E365" s="354">
        <f t="shared" si="17"/>
        <v>285</v>
      </c>
      <c r="F365" s="391" t="str">
        <f>"留学先大学"&amp;MID(C353,10,1)</f>
        <v>留学先大学8</v>
      </c>
      <c r="G365" s="391" t="s">
        <v>382</v>
      </c>
      <c r="H365" s="367"/>
      <c r="I365" s="3"/>
      <c r="K365" s="357" t="s">
        <v>384</v>
      </c>
      <c r="L365" s="364" t="s">
        <v>385</v>
      </c>
    </row>
    <row r="366" spans="1:12" ht="26.45" customHeight="1" x14ac:dyDescent="0.4">
      <c r="A366" s="457" t="str">
        <f t="shared" si="16"/>
        <v>留学先大学8語学能力試験名とレベル（点数）</v>
      </c>
      <c r="C366" s="315" t="s">
        <v>58</v>
      </c>
      <c r="D366" s="316" t="s">
        <v>19</v>
      </c>
      <c r="E366" s="354">
        <f t="shared" si="17"/>
        <v>286</v>
      </c>
      <c r="F366" s="391" t="str">
        <f>"留学先大学"&amp;MID(C353,10,1)</f>
        <v>留学先大学8</v>
      </c>
      <c r="G366" s="391" t="s">
        <v>386</v>
      </c>
      <c r="H366" s="367"/>
      <c r="I366" s="3"/>
      <c r="K366" s="357" t="s">
        <v>387</v>
      </c>
      <c r="L366" s="353" t="s">
        <v>388</v>
      </c>
    </row>
    <row r="367" spans="1:12" ht="382.5" customHeight="1" x14ac:dyDescent="0.4">
      <c r="A367" s="457" t="str">
        <f t="shared" si="16"/>
        <v>留学先大学8留学先大学及び在籍コースの概要、選択理由</v>
      </c>
      <c r="C367" s="315" t="s">
        <v>1389</v>
      </c>
      <c r="D367" s="316" t="s">
        <v>19</v>
      </c>
      <c r="E367" s="354">
        <f t="shared" si="17"/>
        <v>287</v>
      </c>
      <c r="F367" s="366" t="str">
        <f>"留学先大学"&amp;MID(C353,10,1)</f>
        <v>留学先大学8</v>
      </c>
      <c r="G367" s="366" t="s">
        <v>389</v>
      </c>
      <c r="H367" s="367"/>
      <c r="I367" s="346"/>
      <c r="K367" s="357"/>
      <c r="L367" s="364" t="s">
        <v>390</v>
      </c>
    </row>
    <row r="368" spans="1:12" ht="26.45" customHeight="1" x14ac:dyDescent="0.4">
      <c r="A368" s="457" t="str">
        <f t="shared" si="16"/>
        <v>留学先大学8留学先大学ホームページURL</v>
      </c>
      <c r="C368" s="315" t="s">
        <v>1389</v>
      </c>
      <c r="D368" s="316" t="s">
        <v>19</v>
      </c>
      <c r="E368" s="354">
        <f t="shared" si="17"/>
        <v>288</v>
      </c>
      <c r="F368" s="366" t="str">
        <f>"留学先大学"&amp;MID(C353,10,1)</f>
        <v>留学先大学8</v>
      </c>
      <c r="G368" s="366" t="s">
        <v>391</v>
      </c>
      <c r="H368" s="367"/>
      <c r="I368" s="348"/>
      <c r="K368" s="357" t="s">
        <v>392</v>
      </c>
      <c r="L368" s="353" t="s">
        <v>393</v>
      </c>
    </row>
    <row r="369" spans="1:12" ht="26.45" customHeight="1" x14ac:dyDescent="0.4">
      <c r="A369" s="457" t="str">
        <f t="shared" si="16"/>
        <v>入学準備コース8大学入学準備コースの必要性</v>
      </c>
      <c r="C369" s="315" t="s">
        <v>1389</v>
      </c>
      <c r="D369" s="316" t="s">
        <v>48</v>
      </c>
      <c r="E369" s="354">
        <f t="shared" si="17"/>
        <v>289</v>
      </c>
      <c r="F369" s="366" t="str">
        <f>"入学準備コース"&amp;MID(C353,10,1)</f>
        <v>入学準備コース8</v>
      </c>
      <c r="G369" s="391" t="s">
        <v>395</v>
      </c>
      <c r="H369" s="367"/>
      <c r="I369" s="3"/>
      <c r="K369" s="357" t="s">
        <v>397</v>
      </c>
      <c r="L369" s="353" t="s">
        <v>1340</v>
      </c>
    </row>
    <row r="370" spans="1:12" ht="26.45" customHeight="1" x14ac:dyDescent="0.4">
      <c r="A370" s="457" t="str">
        <f t="shared" si="16"/>
        <v>入学準備コース8機関名（大学入学準備コース）</v>
      </c>
      <c r="C370" s="315" t="s">
        <v>58</v>
      </c>
      <c r="D370" s="316" t="s">
        <v>19</v>
      </c>
      <c r="E370" s="354">
        <f t="shared" si="17"/>
        <v>290</v>
      </c>
      <c r="F370" s="392" t="str">
        <f>"入学準備コース"&amp;MID(C353,10,1)</f>
        <v>入学準備コース8</v>
      </c>
      <c r="G370" s="391" t="s">
        <v>398</v>
      </c>
      <c r="H370" s="367"/>
      <c r="I370" s="3"/>
      <c r="K370" s="357" t="s">
        <v>399</v>
      </c>
      <c r="L370" s="353" t="s">
        <v>400</v>
      </c>
    </row>
    <row r="371" spans="1:12" ht="26.45" customHeight="1" x14ac:dyDescent="0.4">
      <c r="A371" s="457" t="str">
        <f t="shared" si="16"/>
        <v>入学準備コース8コース名（大学入学準備コース）</v>
      </c>
      <c r="C371" s="315" t="s">
        <v>58</v>
      </c>
      <c r="D371" s="316" t="s">
        <v>19</v>
      </c>
      <c r="E371" s="354">
        <f t="shared" si="17"/>
        <v>291</v>
      </c>
      <c r="F371" s="392" t="str">
        <f>"入学準備コース"&amp;MID(C353,10,1)</f>
        <v>入学準備コース8</v>
      </c>
      <c r="G371" s="391" t="s">
        <v>401</v>
      </c>
      <c r="H371" s="367"/>
      <c r="I371" s="3"/>
      <c r="K371" s="357" t="s">
        <v>402</v>
      </c>
      <c r="L371" s="353" t="s">
        <v>400</v>
      </c>
    </row>
    <row r="372" spans="1:12" ht="26.45" customHeight="1" x14ac:dyDescent="0.4">
      <c r="A372" s="457" t="str">
        <f t="shared" si="16"/>
        <v>入学準備コース8所在国の国・地域コード</v>
      </c>
      <c r="C372" s="315" t="s">
        <v>58</v>
      </c>
      <c r="D372" s="316" t="s">
        <v>19</v>
      </c>
      <c r="E372" s="354">
        <f t="shared" si="17"/>
        <v>292</v>
      </c>
      <c r="F372" s="392" t="str">
        <f>"入学準備コース"&amp;MID(C353,10,1)</f>
        <v>入学準備コース8</v>
      </c>
      <c r="G372" s="391" t="s">
        <v>403</v>
      </c>
      <c r="H372" s="367"/>
      <c r="I372" s="204"/>
      <c r="K372" s="357">
        <v>737</v>
      </c>
      <c r="L372" s="353" t="s">
        <v>404</v>
      </c>
    </row>
    <row r="373" spans="1:12" ht="26.45" customHeight="1" x14ac:dyDescent="0.4">
      <c r="A373" s="457" t="str">
        <f t="shared" si="16"/>
        <v>入学準備コース8所在国・地域</v>
      </c>
      <c r="C373" s="315" t="s">
        <v>58</v>
      </c>
      <c r="D373" s="316" t="s">
        <v>45</v>
      </c>
      <c r="E373" s="354">
        <f t="shared" si="17"/>
        <v>293</v>
      </c>
      <c r="F373" s="392" t="str">
        <f>"入学準備コース"&amp;MID(C353,10,1)</f>
        <v>入学準備コース8</v>
      </c>
      <c r="G373" s="391" t="s">
        <v>359</v>
      </c>
      <c r="H373" s="367"/>
      <c r="I373" s="4" t="str">
        <f>IFERROR(VLOOKUP(I372, 国・地域コード!$B:$C, 2, FALSE),"コードを確認してください")</f>
        <v>コードを確認してください</v>
      </c>
      <c r="K373" s="357" t="s">
        <v>405</v>
      </c>
      <c r="L373" s="353" t="s">
        <v>406</v>
      </c>
    </row>
    <row r="374" spans="1:12" ht="26.45" customHeight="1" x14ac:dyDescent="0.4">
      <c r="A374" s="457" t="str">
        <f t="shared" si="16"/>
        <v>入学準備コース8大学入学準備コース機関の性質</v>
      </c>
      <c r="C374" s="315" t="s">
        <v>58</v>
      </c>
      <c r="D374" s="316" t="s">
        <v>48</v>
      </c>
      <c r="E374" s="354">
        <f t="shared" si="17"/>
        <v>294</v>
      </c>
      <c r="F374" s="392" t="str">
        <f>"入学準備コース"&amp;MID(C353,10,1)</f>
        <v>入学準備コース8</v>
      </c>
      <c r="G374" s="391" t="s">
        <v>407</v>
      </c>
      <c r="H374" s="367"/>
      <c r="I374" s="3"/>
      <c r="K374" s="357" t="s">
        <v>189</v>
      </c>
      <c r="L374" s="353" t="s">
        <v>409</v>
      </c>
    </row>
    <row r="375" spans="1:12" ht="26.45" customHeight="1" x14ac:dyDescent="0.4">
      <c r="A375" s="457" t="str">
        <f t="shared" si="16"/>
        <v>入学準備コース8大学入学準備コースの期間</v>
      </c>
      <c r="C375" s="315" t="s">
        <v>58</v>
      </c>
      <c r="D375" s="316" t="s">
        <v>48</v>
      </c>
      <c r="E375" s="354">
        <f t="shared" si="17"/>
        <v>295</v>
      </c>
      <c r="F375" s="392" t="str">
        <f>"入学準備コース"&amp;MID(C353,10,1)</f>
        <v>入学準備コース8</v>
      </c>
      <c r="G375" s="391" t="s">
        <v>410</v>
      </c>
      <c r="H375" s="367"/>
      <c r="I375" s="3"/>
      <c r="K375" s="357" t="s">
        <v>412</v>
      </c>
      <c r="L375" s="353" t="s">
        <v>413</v>
      </c>
    </row>
    <row r="376" spans="1:12" ht="26.45" customHeight="1" x14ac:dyDescent="0.4">
      <c r="A376" s="457" t="str">
        <f t="shared" si="16"/>
        <v>入学準備コース8大学入学準備コースの開始年月</v>
      </c>
      <c r="C376" s="315" t="s">
        <v>58</v>
      </c>
      <c r="D376" s="316" t="s">
        <v>48</v>
      </c>
      <c r="E376" s="354">
        <f t="shared" si="17"/>
        <v>296</v>
      </c>
      <c r="F376" s="392" t="str">
        <f>"入学準備コース"&amp;MID(C353,10,1)</f>
        <v>入学準備コース8</v>
      </c>
      <c r="G376" s="391" t="s">
        <v>414</v>
      </c>
      <c r="H376" s="367"/>
      <c r="I376" s="3"/>
      <c r="K376" s="453">
        <v>44652</v>
      </c>
      <c r="L376" s="353" t="s">
        <v>416</v>
      </c>
    </row>
    <row r="377" spans="1:12" ht="26.45" customHeight="1" x14ac:dyDescent="0.4">
      <c r="A377" s="457" t="str">
        <f t="shared" si="16"/>
        <v>入学準備コース8大学入学準備コースへの入学における語学要件の指定の有無</v>
      </c>
      <c r="C377" s="315" t="s">
        <v>58</v>
      </c>
      <c r="D377" s="316" t="s">
        <v>48</v>
      </c>
      <c r="E377" s="354">
        <f t="shared" si="17"/>
        <v>297</v>
      </c>
      <c r="F377" s="392" t="str">
        <f>"入学準備コース"&amp;MID(C353,10,1)</f>
        <v>入学準備コース8</v>
      </c>
      <c r="G377" s="391" t="s">
        <v>417</v>
      </c>
      <c r="H377" s="367"/>
      <c r="I377" s="3"/>
      <c r="K377" s="357" t="s">
        <v>384</v>
      </c>
      <c r="L377" s="364" t="s">
        <v>409</v>
      </c>
    </row>
    <row r="378" spans="1:12" ht="26.45" customHeight="1" x14ac:dyDescent="0.4">
      <c r="A378" s="457" t="str">
        <f t="shared" si="16"/>
        <v>入学準備コース8大学入学準備コース語学能力試験名とレベル（点数）</v>
      </c>
      <c r="C378" s="315" t="s">
        <v>58</v>
      </c>
      <c r="D378" s="316" t="s">
        <v>19</v>
      </c>
      <c r="E378" s="354">
        <f t="shared" si="17"/>
        <v>298</v>
      </c>
      <c r="F378" s="392" t="str">
        <f>"入学準備コース"&amp;MID(C353,10,1)</f>
        <v>入学準備コース8</v>
      </c>
      <c r="G378" s="391" t="s">
        <v>1330</v>
      </c>
      <c r="H378" s="367"/>
      <c r="I378" s="3"/>
      <c r="K378" s="357" t="s">
        <v>418</v>
      </c>
      <c r="L378" s="353" t="s">
        <v>419</v>
      </c>
    </row>
    <row r="379" spans="1:12" ht="26.45" customHeight="1" x14ac:dyDescent="0.4">
      <c r="A379" s="457" t="str">
        <f t="shared" si="16"/>
        <v>入学準備コース8大学入学準備コースホームページURL</v>
      </c>
      <c r="C379" s="315" t="s">
        <v>58</v>
      </c>
      <c r="D379" s="316" t="s">
        <v>19</v>
      </c>
      <c r="E379" s="368">
        <f t="shared" si="17"/>
        <v>299</v>
      </c>
      <c r="F379" s="387" t="str">
        <f>"入学準備コース"&amp;MID(C353,10,1)</f>
        <v>入学準備コース8</v>
      </c>
      <c r="G379" s="394" t="s">
        <v>420</v>
      </c>
      <c r="H379" s="419"/>
      <c r="I379" s="347"/>
      <c r="K379" s="461" t="s">
        <v>421</v>
      </c>
      <c r="L379" s="372"/>
    </row>
    <row r="380" spans="1:12" ht="26.45" customHeight="1" x14ac:dyDescent="0.4">
      <c r="A380" s="287"/>
      <c r="I380" s="305"/>
    </row>
  </sheetData>
  <sheetProtection algorithmName="SHA-512" hashValue="C4mRCKiVzEZjmgrtdHSvLHnDlQ2oB9J+3xIkX31j+eompY2pixam1buyad+gfjaSIkx8LVqH8tPARh1BFdt1yw==" saltValue="N5P/tExSPjruIT4LmU7F1A==" spinCount="100000" sheet="1" objects="1" scenarios="1"/>
  <mergeCells count="1">
    <mergeCell ref="C265:L265"/>
  </mergeCells>
  <phoneticPr fontId="4"/>
  <conditionalFormatting sqref="I109:I124 I126">
    <cfRule type="containsBlanks" dxfId="139" priority="305">
      <formula>LEN(TRIM(I109))=0</formula>
    </cfRule>
  </conditionalFormatting>
  <conditionalFormatting sqref="I128:I129">
    <cfRule type="containsBlanks" dxfId="138" priority="304">
      <formula>LEN(TRIM(I128))=0</formula>
    </cfRule>
  </conditionalFormatting>
  <conditionalFormatting sqref="I132:I134">
    <cfRule type="containsBlanks" dxfId="137" priority="303">
      <formula>LEN(TRIM(I132))=0</formula>
    </cfRule>
  </conditionalFormatting>
  <conditionalFormatting sqref="I110:I121">
    <cfRule type="expression" dxfId="136" priority="302">
      <formula>$I$109="1校のみ"</formula>
    </cfRule>
  </conditionalFormatting>
  <conditionalFormatting sqref="I127">
    <cfRule type="containsBlanks" dxfId="135" priority="307">
      <formula>LEN(TRIM(I127))=0</formula>
    </cfRule>
    <cfRule type="expression" dxfId="134" priority="301">
      <formula>$I$126="なし"</formula>
    </cfRule>
  </conditionalFormatting>
  <conditionalFormatting sqref="I133">
    <cfRule type="expression" dxfId="133" priority="300">
      <formula>$I$132="なし"</formula>
    </cfRule>
  </conditionalFormatting>
  <conditionalFormatting sqref="I135:I146">
    <cfRule type="expression" dxfId="132" priority="215">
      <formula>$I$134="一度も無し"</formula>
    </cfRule>
    <cfRule type="containsBlanks" dxfId="131" priority="306">
      <formula>LEN(TRIM(I135))=0</formula>
    </cfRule>
  </conditionalFormatting>
  <conditionalFormatting sqref="I83">
    <cfRule type="containsBlanks" dxfId="130" priority="279">
      <formula>LEN(TRIM(I83))=0</formula>
    </cfRule>
  </conditionalFormatting>
  <conditionalFormatting sqref="I31:I43">
    <cfRule type="containsBlanks" dxfId="129" priority="287">
      <formula>LEN(TRIM(I31))=0</formula>
    </cfRule>
  </conditionalFormatting>
  <conditionalFormatting sqref="I40:I43">
    <cfRule type="expression" dxfId="128" priority="286">
      <formula>$I$39="なし"</formula>
    </cfRule>
  </conditionalFormatting>
  <conditionalFormatting sqref="I48:I50">
    <cfRule type="containsBlanks" dxfId="127" priority="285">
      <formula>LEN(TRIM(I48))=0</formula>
    </cfRule>
  </conditionalFormatting>
  <conditionalFormatting sqref="I55:I60">
    <cfRule type="containsBlanks" dxfId="126" priority="284">
      <formula>LEN(TRIM(I55))=0</formula>
    </cfRule>
  </conditionalFormatting>
  <conditionalFormatting sqref="I56">
    <cfRule type="expression" dxfId="125" priority="283">
      <formula>$I$55="英語以外"</formula>
    </cfRule>
  </conditionalFormatting>
  <conditionalFormatting sqref="I57:I58">
    <cfRule type="expression" dxfId="124" priority="282">
      <formula>$I$55="英語"</formula>
    </cfRule>
  </conditionalFormatting>
  <conditionalFormatting sqref="I66:I70">
    <cfRule type="containsBlanks" dxfId="123" priority="281">
      <formula>LEN(TRIM(I66))=0</formula>
    </cfRule>
  </conditionalFormatting>
  <conditionalFormatting sqref="I69:I72">
    <cfRule type="expression" dxfId="122" priority="272">
      <formula>$I$68="応募時に高校在籍中"</formula>
    </cfRule>
  </conditionalFormatting>
  <conditionalFormatting sqref="I92:I97">
    <cfRule type="containsBlanks" dxfId="121" priority="278">
      <formula>LEN(TRIM(I92))=0</formula>
    </cfRule>
  </conditionalFormatting>
  <conditionalFormatting sqref="I99">
    <cfRule type="containsBlanks" dxfId="120" priority="277">
      <formula>LEN(TRIM(I99))=0</formula>
    </cfRule>
  </conditionalFormatting>
  <conditionalFormatting sqref="I101:I103">
    <cfRule type="containsBlanks" dxfId="119" priority="276">
      <formula>LEN(TRIM(I101))=0</formula>
    </cfRule>
  </conditionalFormatting>
  <conditionalFormatting sqref="I130">
    <cfRule type="containsBlanks" dxfId="118" priority="273">
      <formula>LEN(TRIM(I130))=0</formula>
    </cfRule>
  </conditionalFormatting>
  <conditionalFormatting sqref="I71:I72">
    <cfRule type="containsBlanks" dxfId="117" priority="280">
      <formula>LEN(TRIM(I71))=0</formula>
    </cfRule>
  </conditionalFormatting>
  <conditionalFormatting sqref="I74:I81">
    <cfRule type="containsBlanks" dxfId="116" priority="271">
      <formula>LEN(TRIM(I74))=0</formula>
    </cfRule>
  </conditionalFormatting>
  <conditionalFormatting sqref="I82">
    <cfRule type="notContainsBlanks" dxfId="115" priority="268">
      <formula>LEN(TRIM(I82))&gt;0</formula>
    </cfRule>
    <cfRule type="expression" dxfId="114" priority="269">
      <formula>$I$81="あり"</formula>
    </cfRule>
  </conditionalFormatting>
  <conditionalFormatting sqref="I86">
    <cfRule type="containsBlanks" dxfId="113" priority="266">
      <formula>LEN(TRIM(I86))=0</formula>
    </cfRule>
  </conditionalFormatting>
  <conditionalFormatting sqref="I87">
    <cfRule type="containsBlanks" dxfId="112" priority="265">
      <formula>LEN(TRIM(I87))=0</formula>
    </cfRule>
  </conditionalFormatting>
  <conditionalFormatting sqref="I88">
    <cfRule type="containsBlanks" dxfId="111" priority="264">
      <formula>LEN(TRIM(I88))=0</formula>
    </cfRule>
  </conditionalFormatting>
  <conditionalFormatting sqref="I89">
    <cfRule type="containsBlanks" dxfId="110" priority="263">
      <formula>LEN(TRIM(I89))=0</formula>
    </cfRule>
  </conditionalFormatting>
  <conditionalFormatting sqref="I90">
    <cfRule type="containsBlanks" dxfId="109" priority="262">
      <formula>LEN(TRIM(I90))=0</formula>
    </cfRule>
  </conditionalFormatting>
  <conditionalFormatting sqref="I91">
    <cfRule type="containsBlanks" dxfId="108" priority="261">
      <formula>LEN(TRIM(I91))=0</formula>
    </cfRule>
  </conditionalFormatting>
  <conditionalFormatting sqref="I85">
    <cfRule type="containsBlanks" dxfId="107" priority="260">
      <formula>LEN(TRIM(I85))=0</formula>
    </cfRule>
  </conditionalFormatting>
  <conditionalFormatting sqref="I99:I100">
    <cfRule type="expression" dxfId="106" priority="259">
      <formula>$I$96="日本国内"</formula>
    </cfRule>
  </conditionalFormatting>
  <conditionalFormatting sqref="I97:I98">
    <cfRule type="expression" dxfId="105" priority="258">
      <formula>$I$96="日本国外"</formula>
    </cfRule>
  </conditionalFormatting>
  <conditionalFormatting sqref="I116:I121">
    <cfRule type="expression" dxfId="104" priority="257">
      <formula>$I$109="2校"</formula>
    </cfRule>
  </conditionalFormatting>
  <conditionalFormatting sqref="I125">
    <cfRule type="containsBlanks" dxfId="103" priority="256">
      <formula>LEN(TRIM(I125))=0</formula>
    </cfRule>
  </conditionalFormatting>
  <conditionalFormatting sqref="I131">
    <cfRule type="containsBlanks" dxfId="102" priority="254">
      <formula>LEN(TRIM(I131))=0</formula>
    </cfRule>
  </conditionalFormatting>
  <conditionalFormatting sqref="I135:I138">
    <cfRule type="notContainsBlanks" dxfId="101" priority="216">
      <formula>LEN(TRIM(I135))&gt;0</formula>
    </cfRule>
    <cfRule type="expression" dxfId="100" priority="253">
      <formula>$I$134="あり"</formula>
    </cfRule>
  </conditionalFormatting>
  <conditionalFormatting sqref="I11:I16 I18">
    <cfRule type="containsBlanks" dxfId="99" priority="212">
      <formula>LEN(TRIM(I11))=0</formula>
    </cfRule>
  </conditionalFormatting>
  <conditionalFormatting sqref="I20:I26">
    <cfRule type="containsBlanks" dxfId="98" priority="211">
      <formula>LEN(TRIM(I20))=0</formula>
    </cfRule>
  </conditionalFormatting>
  <conditionalFormatting sqref="I21">
    <cfRule type="expression" dxfId="97" priority="210">
      <formula>$H$21="日本国籍のみ"</formula>
    </cfRule>
  </conditionalFormatting>
  <conditionalFormatting sqref="I17">
    <cfRule type="containsBlanks" dxfId="96" priority="209">
      <formula>LEN(TRIM(I17))=0</formula>
    </cfRule>
  </conditionalFormatting>
  <conditionalFormatting sqref="I153:I154">
    <cfRule type="containsBlanks" dxfId="95" priority="208">
      <formula>LEN(TRIM(I153))=0</formula>
    </cfRule>
  </conditionalFormatting>
  <conditionalFormatting sqref="I156:I160">
    <cfRule type="containsBlanks" dxfId="94" priority="207">
      <formula>LEN(TRIM(I156))=0</formula>
    </cfRule>
  </conditionalFormatting>
  <conditionalFormatting sqref="I167:I176">
    <cfRule type="expression" dxfId="93" priority="202">
      <formula>$I$166="不要"</formula>
    </cfRule>
  </conditionalFormatting>
  <conditionalFormatting sqref="I175">
    <cfRule type="expression" dxfId="92" priority="204">
      <formula>$I$174="入学における語学要件の指定なし"</formula>
    </cfRule>
  </conditionalFormatting>
  <conditionalFormatting sqref="I163">
    <cfRule type="expression" dxfId="91" priority="203">
      <formula>$I$162="入学における語学要件の指定なし"</formula>
    </cfRule>
  </conditionalFormatting>
  <conditionalFormatting sqref="I162:I169">
    <cfRule type="containsBlanks" dxfId="90" priority="206">
      <formula>LEN(TRIM(I162))=0</formula>
    </cfRule>
  </conditionalFormatting>
  <conditionalFormatting sqref="I171:I176">
    <cfRule type="containsBlanks" dxfId="89" priority="205">
      <formula>LEN(TRIM(I171))=0</formula>
    </cfRule>
  </conditionalFormatting>
  <conditionalFormatting sqref="I22">
    <cfRule type="expression" dxfId="88" priority="201">
      <formula>$I$21="日本国籍のみ"</formula>
    </cfRule>
  </conditionalFormatting>
  <conditionalFormatting sqref="I196:I205">
    <cfRule type="expression" dxfId="87" priority="131">
      <formula>$I$195="不要"</formula>
    </cfRule>
  </conditionalFormatting>
  <conditionalFormatting sqref="I204">
    <cfRule type="expression" dxfId="86" priority="133">
      <formula>$I$203="入学における語学要件の指定なし"</formula>
    </cfRule>
  </conditionalFormatting>
  <conditionalFormatting sqref="I192">
    <cfRule type="expression" dxfId="85" priority="132">
      <formula>I191="入学における語学要件の指定なし"</formula>
    </cfRule>
  </conditionalFormatting>
  <conditionalFormatting sqref="I200:I205">
    <cfRule type="containsBlanks" dxfId="84" priority="134">
      <formula>LEN(TRIM(I200))=0</formula>
    </cfRule>
  </conditionalFormatting>
  <conditionalFormatting sqref="I152">
    <cfRule type="containsBlanks" dxfId="83" priority="88">
      <formula>LEN(TRIM(I152))=0</formula>
    </cfRule>
  </conditionalFormatting>
  <conditionalFormatting sqref="I182:I183 I185:I189 I191:I198 I200:I203 I205">
    <cfRule type="notContainsBlanks" dxfId="82" priority="75">
      <formula>LEN(TRIM(I182))&gt;0</formula>
    </cfRule>
    <cfRule type="expression" dxfId="81" priority="137">
      <formula>$I$181&lt;&gt;""</formula>
    </cfRule>
  </conditionalFormatting>
  <conditionalFormatting sqref="I225:I234">
    <cfRule type="expression" dxfId="80" priority="44">
      <formula>$I$224="不要"</formula>
    </cfRule>
  </conditionalFormatting>
  <conditionalFormatting sqref="I233">
    <cfRule type="expression" dxfId="79" priority="46">
      <formula>$I$232="入学における語学要件の指定なし"</formula>
    </cfRule>
  </conditionalFormatting>
  <conditionalFormatting sqref="I221">
    <cfRule type="expression" dxfId="78" priority="45">
      <formula>I220="入学における語学要件の指定なし"</formula>
    </cfRule>
  </conditionalFormatting>
  <conditionalFormatting sqref="I229:I234">
    <cfRule type="containsBlanks" dxfId="77" priority="47">
      <formula>LEN(TRIM(I229))=0</formula>
    </cfRule>
  </conditionalFormatting>
  <conditionalFormatting sqref="I228">
    <cfRule type="expression" dxfId="76" priority="43">
      <formula>$I$166="不要"</formula>
    </cfRule>
  </conditionalFormatting>
  <conditionalFormatting sqref="I211:I212 I214:I218 I220:I227 I229:I232 I234">
    <cfRule type="notContainsBlanks" dxfId="75" priority="42">
      <formula>LEN(TRIM(I211))&gt;0</formula>
    </cfRule>
    <cfRule type="expression" dxfId="74" priority="48">
      <formula>$I$210&lt;&gt;""</formula>
    </cfRule>
  </conditionalFormatting>
  <conditionalFormatting sqref="I254:I263">
    <cfRule type="expression" dxfId="73" priority="36">
      <formula>$I$253="不要"</formula>
    </cfRule>
  </conditionalFormatting>
  <conditionalFormatting sqref="I262">
    <cfRule type="expression" dxfId="72" priority="38">
      <formula>$I$261="入学における語学要件の指定なし"</formula>
    </cfRule>
  </conditionalFormatting>
  <conditionalFormatting sqref="I250">
    <cfRule type="expression" dxfId="71" priority="37">
      <formula>I249="入学における語学要件の指定なし"</formula>
    </cfRule>
  </conditionalFormatting>
  <conditionalFormatting sqref="I258:I263">
    <cfRule type="containsBlanks" dxfId="70" priority="39">
      <formula>LEN(TRIM(I258))=0</formula>
    </cfRule>
  </conditionalFormatting>
  <conditionalFormatting sqref="I257">
    <cfRule type="expression" dxfId="69" priority="35">
      <formula>$I$166="不要"</formula>
    </cfRule>
  </conditionalFormatting>
  <conditionalFormatting sqref="I240:I241 I243:I247 I249:I256 I258:I261 I263">
    <cfRule type="notContainsBlanks" dxfId="68" priority="34">
      <formula>LEN(TRIM(I240))&gt;0</formula>
    </cfRule>
    <cfRule type="expression" dxfId="67" priority="40">
      <formula>$I$239&lt;&gt;""</formula>
    </cfRule>
  </conditionalFormatting>
  <conditionalFormatting sqref="I283:I292">
    <cfRule type="expression" dxfId="66" priority="28">
      <formula>$I$282="不要"</formula>
    </cfRule>
  </conditionalFormatting>
  <conditionalFormatting sqref="I291">
    <cfRule type="expression" dxfId="65" priority="30">
      <formula>$I$290="入学における語学要件の指定なし"</formula>
    </cfRule>
  </conditionalFormatting>
  <conditionalFormatting sqref="I279">
    <cfRule type="expression" dxfId="64" priority="29">
      <formula>I278="入学における語学要件の指定なし"</formula>
    </cfRule>
  </conditionalFormatting>
  <conditionalFormatting sqref="I287:I292">
    <cfRule type="containsBlanks" dxfId="63" priority="31">
      <formula>LEN(TRIM(I287))=0</formula>
    </cfRule>
  </conditionalFormatting>
  <conditionalFormatting sqref="I286">
    <cfRule type="expression" dxfId="62" priority="27">
      <formula>$I$166="不要"</formula>
    </cfRule>
  </conditionalFormatting>
  <conditionalFormatting sqref="I269:I270 I272:I276 I278:I285 I287:I290 I292">
    <cfRule type="notContainsBlanks" dxfId="61" priority="26">
      <formula>LEN(TRIM(I269))&gt;0</formula>
    </cfRule>
    <cfRule type="expression" dxfId="60" priority="32">
      <formula>$I$268&lt;&gt;""</formula>
    </cfRule>
  </conditionalFormatting>
  <conditionalFormatting sqref="I312:I314 I316:I321">
    <cfRule type="expression" dxfId="59" priority="20">
      <formula>$I$311="不要"</formula>
    </cfRule>
  </conditionalFormatting>
  <conditionalFormatting sqref="I320">
    <cfRule type="expression" dxfId="58" priority="22">
      <formula>$I$319="入学における語学要件の指定なし"</formula>
    </cfRule>
  </conditionalFormatting>
  <conditionalFormatting sqref="I308">
    <cfRule type="expression" dxfId="57" priority="21">
      <formula>I307="入学における語学要件の指定なし"</formula>
    </cfRule>
  </conditionalFormatting>
  <conditionalFormatting sqref="I316:I321">
    <cfRule type="containsBlanks" dxfId="56" priority="23">
      <formula>LEN(TRIM(I316))=0</formula>
    </cfRule>
  </conditionalFormatting>
  <conditionalFormatting sqref="I315">
    <cfRule type="expression" dxfId="55" priority="19">
      <formula>$I$166="不要"</formula>
    </cfRule>
  </conditionalFormatting>
  <conditionalFormatting sqref="I298:I299 I301:I305 I307:I314 I316:I319 I321">
    <cfRule type="notContainsBlanks" dxfId="54" priority="18">
      <formula>LEN(TRIM(I298))&gt;0</formula>
    </cfRule>
    <cfRule type="expression" dxfId="53" priority="24">
      <formula>$I$297&lt;&gt;""</formula>
    </cfRule>
  </conditionalFormatting>
  <conditionalFormatting sqref="I341:I343 I345:I350">
    <cfRule type="expression" dxfId="52" priority="12">
      <formula>$I$340="不要"</formula>
    </cfRule>
  </conditionalFormatting>
  <conditionalFormatting sqref="I349">
    <cfRule type="expression" dxfId="51" priority="14">
      <formula>$I$348="入学における語学要件の指定なし"</formula>
    </cfRule>
  </conditionalFormatting>
  <conditionalFormatting sqref="I337">
    <cfRule type="expression" dxfId="50" priority="13">
      <formula>I336="入学における語学要件の指定なし"</formula>
    </cfRule>
  </conditionalFormatting>
  <conditionalFormatting sqref="I345:I350">
    <cfRule type="containsBlanks" dxfId="49" priority="15">
      <formula>LEN(TRIM(I345))=0</formula>
    </cfRule>
  </conditionalFormatting>
  <conditionalFormatting sqref="I344">
    <cfRule type="expression" dxfId="48" priority="11">
      <formula>$I$166="不要"</formula>
    </cfRule>
  </conditionalFormatting>
  <conditionalFormatting sqref="I327:I328 I330:I334 I336:I343 I345:I348 I350">
    <cfRule type="notContainsBlanks" dxfId="47" priority="10">
      <formula>LEN(TRIM(I327))&gt;0</formula>
    </cfRule>
    <cfRule type="expression" dxfId="46" priority="16">
      <formula>$I$326&lt;&gt;""</formula>
    </cfRule>
  </conditionalFormatting>
  <conditionalFormatting sqref="I370:I372 I374:I379">
    <cfRule type="expression" dxfId="45" priority="4">
      <formula>$I$369="不要"</formula>
    </cfRule>
  </conditionalFormatting>
  <conditionalFormatting sqref="I378">
    <cfRule type="expression" dxfId="44" priority="6">
      <formula>$I$377="入学における語学要件の指定なし"</formula>
    </cfRule>
  </conditionalFormatting>
  <conditionalFormatting sqref="I366">
    <cfRule type="expression" dxfId="43" priority="5">
      <formula>I365="入学における語学要件の指定なし"</formula>
    </cfRule>
  </conditionalFormatting>
  <conditionalFormatting sqref="I374:I379">
    <cfRule type="containsBlanks" dxfId="42" priority="7">
      <formula>LEN(TRIM(I374))=0</formula>
    </cfRule>
  </conditionalFormatting>
  <conditionalFormatting sqref="I373">
    <cfRule type="expression" dxfId="41" priority="3">
      <formula>$I$166="不要"</formula>
    </cfRule>
  </conditionalFormatting>
  <conditionalFormatting sqref="I356:I357 I359:I363 I365:I372 I374:I377 I379">
    <cfRule type="notContainsBlanks" dxfId="40" priority="2">
      <formula>LEN(TRIM(I356))&gt;0</formula>
    </cfRule>
    <cfRule type="expression" dxfId="39" priority="8">
      <formula>$I$355&lt;&gt;""</formula>
    </cfRule>
  </conditionalFormatting>
  <conditionalFormatting sqref="I211:I212 I214:I218 I220:I227 I229:I234">
    <cfRule type="expression" dxfId="38" priority="41">
      <formula>$I$210=""</formula>
    </cfRule>
  </conditionalFormatting>
  <conditionalFormatting sqref="I182:I183 I185:I189 I191:I198 I200:I205">
    <cfRule type="expression" dxfId="37" priority="58">
      <formula>$I$181=""</formula>
    </cfRule>
  </conditionalFormatting>
  <conditionalFormatting sqref="I240:I241 I243:I247 I249:I256 I258:I263">
    <cfRule type="expression" dxfId="36" priority="33">
      <formula>$I$239=""</formula>
    </cfRule>
  </conditionalFormatting>
  <conditionalFormatting sqref="I269:I270 I272:I276 I278:I285 I287:I292">
    <cfRule type="expression" dxfId="35" priority="25">
      <formula>$I$268=""</formula>
    </cfRule>
  </conditionalFormatting>
  <conditionalFormatting sqref="I298:I299 I301:I305 I307:I314 I316:I321">
    <cfRule type="expression" dxfId="34" priority="17">
      <formula>$I$297=""</formula>
    </cfRule>
  </conditionalFormatting>
  <conditionalFormatting sqref="I327:I328 I330:I334 I336:I343 I345:I350">
    <cfRule type="expression" dxfId="33" priority="9">
      <formula>$I$326=""</formula>
    </cfRule>
  </conditionalFormatting>
  <conditionalFormatting sqref="I356:I357 I359:I363 I365:I372 I374:I379">
    <cfRule type="expression" dxfId="32" priority="1">
      <formula>$I$355=""</formula>
    </cfRule>
  </conditionalFormatting>
  <dataValidations count="20">
    <dataValidation type="custom" imeMode="fullKatakana" allowBlank="1" showInputMessage="1" showErrorMessage="1" prompt="全角カナで入力してください" sqref="I11:I12" xr:uid="{ADD2BFE2-3F2C-439D-AED3-97DF1882274B}">
      <formula1>AND(I11=DBCS(I11))</formula1>
    </dataValidation>
    <dataValidation imeMode="on" allowBlank="1" showInputMessage="1" showErrorMessage="1" sqref="I22 I24" xr:uid="{D3046950-240A-46FD-B822-EFCDCD16E517}"/>
    <dataValidation imeMode="disabled" allowBlank="1" showInputMessage="1" showErrorMessage="1" prompt="名は最初の一文字のみ半角大文字_x000a_以降は半角小文字で入力してください" sqref="I16" xr:uid="{CF5C6C54-2EEF-4D62-957F-75D7CEB4777F}"/>
    <dataValidation imeMode="disabled" allowBlank="1" showInputMessage="1" showErrorMessage="1" prompt="姓は全て半角大文字で入力してください" sqref="I15" xr:uid="{82B27494-B594-46BC-96AF-92FF01B4191C}"/>
    <dataValidation allowBlank="1" showInputMessage="1" showErrorMessage="1" prompt="全角で入力してください" sqref="I13:I14" xr:uid="{F72F36F4-AFB1-406D-9A20-4189A9CF5694}"/>
    <dataValidation type="date" imeMode="disabled" operator="lessThan" allowBlank="1" showInputMessage="1" showErrorMessage="1" error="2023/3/31時点で16歳未満の場合は応募できません" prompt="yyyy/m/d" sqref="I18" xr:uid="{38549F99-782A-483B-B7A0-5AF623A2486C}">
      <formula1>39173</formula1>
    </dataValidation>
    <dataValidation allowBlank="1" showInputMessage="1" showErrorMessage="1" prompt="自動で表示されます_x000a_入力不要です" sqref="I19" xr:uid="{13E6FDF0-99A0-4A5A-A8FB-11E21D7C6263}"/>
    <dataValidation imeMode="disabled" allowBlank="1" showInputMessage="1" showErrorMessage="1" sqref="I50 I131 I26 I152 I156 I165 I154 I167:I168" xr:uid="{00000000-0002-0000-0000-000008000000}"/>
    <dataValidation type="textLength" imeMode="disabled" allowBlank="1" showInputMessage="1" showErrorMessage="1" error="ハイフンも含めて半角で入力してください。" prompt="ハイフンも含めて半角で入力してください。" sqref="I25" xr:uid="{CD22B1D7-E1C6-4862-BBA6-37E9F3666BEA}">
      <formula1>12</formula1>
      <formula2>20</formula2>
    </dataValidation>
    <dataValidation type="textLength" imeMode="disabled" allowBlank="1" showInputMessage="1" showErrorMessage="1" error="ハイフンも入れて入力してください。" prompt="ハイフンも含めて半角で入力してください。" sqref="I49" xr:uid="{18466B82-B4A8-4819-A96A-D0F60B2835B3}">
      <formula1>8</formula1>
      <formula2>13</formula2>
    </dataValidation>
    <dataValidation type="textLength" imeMode="disabled" operator="equal" allowBlank="1" showInputMessage="1" showErrorMessage="1" prompt="アルファベット+数字8桁を入力してください。" sqref="I17" xr:uid="{DA8E43BD-E028-4434-B484-378927FFC5DD}">
      <formula1>9</formula1>
    </dataValidation>
    <dataValidation type="textLength" imeMode="disabled" operator="equal" allowBlank="1" showInputMessage="1" showErrorMessage="1" errorTitle="郵便番号" error="「-」を含めて入力してください。_x000a_国内で連絡が取れる人の住所を記載してください。" prompt="ハイフンも入れてください" sqref="I23" xr:uid="{8BA582B5-D835-4A92-A1B4-EEA94C53282B}">
      <formula1>8</formula1>
    </dataValidation>
    <dataValidation type="whole" allowBlank="1" showInputMessage="1" showErrorMessage="1" error="年月を半角数字6桁（YYYYMM）で入力してください_x000a_※2021年9月の場合、202109と入力してください" prompt="年月を半角数字6桁（YYYYMM）で入力してください_x000a_※2021年9月の場合、202109と入力してください" sqref="I102" xr:uid="{5E1DADA7-96C2-48ED-B1EE-311032F3E937}">
      <formula1>200000</formula1>
      <formula2>202300</formula2>
    </dataValidation>
    <dataValidation type="textLength" allowBlank="1" showInputMessage="1" showErrorMessage="1" sqref="I363 I334 I305 I189 I218 I247 I276" xr:uid="{30C0013D-8F0D-4845-86E2-6A92F48D62CA}">
      <formula1>1</formula1>
      <formula2>84</formula2>
    </dataValidation>
    <dataValidation type="whole" allowBlank="1" showInputMessage="1" showErrorMessage="1" error="年月を半角数字6桁（YYYYMM）で入力してください_x000a_※2021年9月の場合、202109と入力してください" prompt="年月を半角数字6桁（YYYYMM）で入力してください_x000a_※2021年9月の場合、202109と入力してください" sqref="I103" xr:uid="{9EA78B31-5839-4E48-A01C-E8A38B79E7B3}">
      <formula1>200000</formula1>
      <formula2>202303</formula2>
    </dataValidation>
    <dataValidation type="whole" imeMode="disabled" allowBlank="1" showInputMessage="1" showErrorMessage="1" error="年月を半角数字6桁（YYYYMM）で入力してください_x000a_※2021年9月の場合、202109と入力してください" prompt="年月を半角数字6桁（YYYYMM）で入力してください_x000a_※2021年9月の場合、202109と入力してください" sqref="I115 I113 I119 I121 I124 I136 I140 I144" xr:uid="{121817A7-7806-44AA-8000-E31A1CEF462B}">
      <formula1>200000</formula1>
      <formula2>202300</formula2>
    </dataValidation>
    <dataValidation type="textLength" imeMode="on" operator="lessThanOrEqual" allowBlank="1" showInputMessage="1" showErrorMessage="1" error="800字以内で入力してください" sqref="I164 I193 I222 I251 I280 I309 I338 I367" xr:uid="{A9CC6C1D-BE96-4C02-9B47-5D85C93FD243}">
      <formula1>800</formula1>
    </dataValidation>
    <dataValidation type="textLength" imeMode="disabled" allowBlank="1" showInputMessage="1" showErrorMessage="1" sqref="I160" xr:uid="{C77C488A-CECD-4618-BD68-7A8777DD4F0A}">
      <formula1>1</formula1>
      <formula2>84</formula2>
    </dataValidation>
    <dataValidation type="textLength" imeMode="off" operator="equal" allowBlank="1" showInputMessage="1" showErrorMessage="1" error="コードは3桁で入力してください" sqref="I169" xr:uid="{B47CB251-3F57-45FA-9CF1-C617943B76EC}">
      <formula1>3</formula1>
    </dataValidation>
    <dataValidation type="textLength" operator="equal" allowBlank="1" showInputMessage="1" showErrorMessage="1" error="コードは3桁で入力してください" sqref="I198 I227 I256 I285 I314 I343 I372" xr:uid="{0C5BB845-1040-4471-8F90-4E991F385824}">
      <formula1>3</formula1>
    </dataValidation>
  </dataValidations>
  <hyperlinks>
    <hyperlink ref="K176" r:id="rId1" xr:uid="{C0872E1F-BA2A-4FB9-9FCB-13C28663F9D0}"/>
    <hyperlink ref="K205" r:id="rId2" xr:uid="{1ADF8FB7-EA28-44B4-8982-6669E3682AE7}"/>
    <hyperlink ref="K234" r:id="rId3" xr:uid="{6DCB26A5-DBE8-4F41-8D0A-674F73B6F872}"/>
    <hyperlink ref="K263" r:id="rId4" xr:uid="{7F8DF130-62EA-4929-95AB-27DA0474222B}"/>
    <hyperlink ref="K292" r:id="rId5" xr:uid="{DA677159-55DD-42EE-ACB2-9A5A780FA9F9}"/>
    <hyperlink ref="K321" r:id="rId6" xr:uid="{6F2F2529-D013-4DB8-AF1F-2184F9D50C13}"/>
    <hyperlink ref="K350" r:id="rId7" xr:uid="{E3F62788-46FF-40D9-B7A8-9C6D0AF91E64}"/>
    <hyperlink ref="K379" r:id="rId8" xr:uid="{4FDA67E1-60C8-49C9-A9BF-8EBE61B2850A}"/>
  </hyperlinks>
  <pageMargins left="0.70866141732283472" right="0.70866141732283472" top="0.74803149606299213" bottom="0.74803149606299213" header="0.31496062992125984" footer="0.31496062992125984"/>
  <pageSetup paperSize="8" scale="54" fitToHeight="6" orientation="portrait" r:id="rId9"/>
  <legacyDrawing r:id="rId10"/>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B000000}">
          <x14:formula1>
            <xm:f>選択肢!$BA$4:$BA$7</xm:f>
          </x14:formula1>
          <xm:sqref>I109</xm:sqref>
        </x14:dataValidation>
        <x14:dataValidation type="list" allowBlank="1" showInputMessage="1" showErrorMessage="1" xr:uid="{00000000-0002-0000-0000-00000C000000}">
          <x14:formula1>
            <xm:f>選択肢!$BP$4:$BP$6</xm:f>
          </x14:formula1>
          <xm:sqref>I134</xm:sqref>
        </x14:dataValidation>
        <x14:dataValidation type="list" allowBlank="1" showInputMessage="1" showErrorMessage="1" xr:uid="{00000000-0002-0000-0000-000010000000}">
          <x14:formula1>
            <xm:f>選択肢!$K$4:$K$16</xm:f>
          </x14:formula1>
          <xm:sqref>I33 I37 I42</xm:sqref>
        </x14:dataValidation>
        <x14:dataValidation type="list" allowBlank="1" showInputMessage="1" showErrorMessage="1" xr:uid="{00000000-0002-0000-0000-000011000000}">
          <x14:formula1>
            <xm:f>選択肢!$N$4:$N$10</xm:f>
          </x14:formula1>
          <xm:sqref>I39</xm:sqref>
        </x14:dataValidation>
        <x14:dataValidation type="list" allowBlank="1" showInputMessage="1" showErrorMessage="1" xr:uid="{00000000-0002-0000-0000-000012000000}">
          <x14:formula1>
            <xm:f>選択肢!$Q$4:$Q$6</xm:f>
          </x14:formula1>
          <xm:sqref>I55</xm:sqref>
        </x14:dataValidation>
        <x14:dataValidation type="list" allowBlank="1" showInputMessage="1" showErrorMessage="1" xr:uid="{00000000-0002-0000-0000-000013000000}">
          <x14:formula1>
            <xm:f>選択肢!$T$4:$T$9</xm:f>
          </x14:formula1>
          <xm:sqref>I56</xm:sqref>
        </x14:dataValidation>
        <x14:dataValidation type="list" allowBlank="1" showInputMessage="1" showErrorMessage="1" xr:uid="{00000000-0002-0000-0000-000014000000}">
          <x14:formula1>
            <xm:f>選択肢!$W$4:$W$9</xm:f>
          </x14:formula1>
          <xm:sqref>I59</xm:sqref>
        </x14:dataValidation>
        <x14:dataValidation type="list" allowBlank="1" showInputMessage="1" showErrorMessage="1" xr:uid="{00000000-0002-0000-0000-000015000000}">
          <x14:formula1>
            <xm:f>選択肢!$Z$4:$Z$5</xm:f>
          </x14:formula1>
          <xm:sqref>I66</xm:sqref>
        </x14:dataValidation>
        <x14:dataValidation type="list" allowBlank="1" showInputMessage="1" showErrorMessage="1" xr:uid="{00000000-0002-0000-0000-000016000000}">
          <x14:formula1>
            <xm:f>選択肢!$AC$4:$AC$12</xm:f>
          </x14:formula1>
          <xm:sqref>I67</xm:sqref>
        </x14:dataValidation>
        <x14:dataValidation type="list" allowBlank="1" showInputMessage="1" showErrorMessage="1" xr:uid="{00000000-0002-0000-0000-000017000000}">
          <x14:formula1>
            <xm:f>選択肢!$AF$4:$AF$6</xm:f>
          </x14:formula1>
          <xm:sqref>I68</xm:sqref>
        </x14:dataValidation>
        <x14:dataValidation type="list" allowBlank="1" showInputMessage="1" showErrorMessage="1" xr:uid="{00000000-0002-0000-0000-000018000000}">
          <x14:formula1>
            <xm:f>選択肢!$AI$4:$AI$12</xm:f>
          </x14:formula1>
          <xm:sqref>I69 I71</xm:sqref>
        </x14:dataValidation>
        <x14:dataValidation type="list" allowBlank="1" showInputMessage="1" showErrorMessage="1" xr:uid="{00000000-0002-0000-0000-000019000000}">
          <x14:formula1>
            <xm:f>選択肢!$AL$4:$AL$13</xm:f>
          </x14:formula1>
          <xm:sqref>I83</xm:sqref>
        </x14:dataValidation>
        <x14:dataValidation type="list" allowBlank="1" showInputMessage="1" showErrorMessage="1" xr:uid="{00000000-0002-0000-0000-00001A000000}">
          <x14:formula1>
            <xm:f>選択肢!$AO$4:$AO$8</xm:f>
          </x14:formula1>
          <xm:sqref>I92</xm:sqref>
        </x14:dataValidation>
        <x14:dataValidation type="list" allowBlank="1" showInputMessage="1" showErrorMessage="1" xr:uid="{00000000-0002-0000-0000-00001B000000}">
          <x14:formula1>
            <xm:f>選択肢!$AR$4:$AR$8</xm:f>
          </x14:formula1>
          <xm:sqref>I93</xm:sqref>
        </x14:dataValidation>
        <x14:dataValidation type="list" allowBlank="1" showInputMessage="1" showErrorMessage="1" xr:uid="{00000000-0002-0000-0000-00001C000000}">
          <x14:formula1>
            <xm:f>選択肢!$AU$4:$AU$7</xm:f>
          </x14:formula1>
          <xm:sqref>I96</xm:sqref>
        </x14:dataValidation>
        <x14:dataValidation type="list" allowBlank="1" showInputMessage="1" showErrorMessage="1" xr:uid="{00000000-0002-0000-0000-00001D000000}">
          <x14:formula1>
            <xm:f>選択肢!$AX$4:$AX$7</xm:f>
          </x14:formula1>
          <xm:sqref>I101 I112 I118</xm:sqref>
        </x14:dataValidation>
        <x14:dataValidation type="list" allowBlank="1" showInputMessage="1" showErrorMessage="1" xr:uid="{00000000-0002-0000-0000-00001E000000}">
          <x14:formula1>
            <xm:f>選択肢!$BD$4:$BD$8</xm:f>
          </x14:formula1>
          <xm:sqref>I114 I120</xm:sqref>
        </x14:dataValidation>
        <x14:dataValidation type="list" allowBlank="1" showInputMessage="1" showErrorMessage="1" xr:uid="{00000000-0002-0000-0000-00001F000000}">
          <x14:formula1>
            <xm:f>選択肢!$BG$4:$BG$6</xm:f>
          </x14:formula1>
          <xm:sqref>I126</xm:sqref>
        </x14:dataValidation>
        <x14:dataValidation type="list" allowBlank="1" showInputMessage="1" showErrorMessage="1" xr:uid="{00000000-0002-0000-0000-000020000000}">
          <x14:formula1>
            <xm:f>選択肢!$BJ$4:$BJ$8</xm:f>
          </x14:formula1>
          <xm:sqref>I130</xm:sqref>
        </x14:dataValidation>
        <x14:dataValidation type="list" allowBlank="1" showInputMessage="1" showErrorMessage="1" xr:uid="{00000000-0002-0000-0000-000021000000}">
          <x14:formula1>
            <xm:f>選択肢!$BM$4:$BM$11</xm:f>
          </x14:formula1>
          <xm:sqref>I132</xm:sqref>
        </x14:dataValidation>
        <x14:dataValidation type="list" allowBlank="1" showInputMessage="1" showErrorMessage="1" xr:uid="{00000000-0002-0000-0000-000022000000}">
          <x14:formula1>
            <xm:f>選択肢!$BS$4:$BS$9</xm:f>
          </x14:formula1>
          <xm:sqref>I135 I143 I139</xm:sqref>
        </x14:dataValidation>
        <x14:dataValidation type="list" allowBlank="1" showInputMessage="1" showErrorMessage="1" xr:uid="{00000000-0002-0000-0000-000023000000}">
          <x14:formula1>
            <xm:f>選択肢!$BV$4:$BV$10</xm:f>
          </x14:formula1>
          <xm:sqref>I137 I145 I141</xm:sqref>
        </x14:dataValidation>
        <x14:dataValidation type="list" allowBlank="1" showInputMessage="1" showErrorMessage="1" xr:uid="{00000000-0002-0000-0000-000024000000}">
          <x14:formula1>
            <xm:f>選択肢!$BY$4:$BY$6</xm:f>
          </x14:formula1>
          <xm:sqref>I153 I269 I240 I211 I182 I298 I327 I356</xm:sqref>
        </x14:dataValidation>
        <x14:dataValidation type="list" allowBlank="1" showInputMessage="1" showErrorMessage="1" xr:uid="{00000000-0002-0000-0000-000025000000}">
          <x14:formula1>
            <xm:f>選択肢!$CB$4:$CB$9</xm:f>
          </x14:formula1>
          <xm:sqref>I157 I273 I244 I215 I186 I302 I331 I360</xm:sqref>
        </x14:dataValidation>
        <x14:dataValidation type="list" allowBlank="1" showInputMessage="1" showErrorMessage="1" xr:uid="{00000000-0002-0000-0000-000027000000}">
          <x14:formula1>
            <xm:f>選択肢!$CK$4:$CK$6</xm:f>
          </x14:formula1>
          <xm:sqref>I162 I278 I290 I249 I261 I220 I232 I191 I203 I307 I319 I336 I348 I174 I365 I377</xm:sqref>
        </x14:dataValidation>
        <x14:dataValidation type="list" allowBlank="1" showInputMessage="1" showErrorMessage="1" xr:uid="{00000000-0002-0000-0000-000028000000}">
          <x14:formula1>
            <xm:f>選択肢!$CN$4:$CN$6</xm:f>
          </x14:formula1>
          <xm:sqref>I166 I282 I253 I224 I195 I311 I340 I369</xm:sqref>
        </x14:dataValidation>
        <x14:dataValidation type="list" allowBlank="1" showInputMessage="1" showErrorMessage="1" xr:uid="{00000000-0002-0000-0000-000029000000}">
          <x14:formula1>
            <xm:f>選択肢!$CT$4:$CT$7</xm:f>
          </x14:formula1>
          <xm:sqref>I172 I288 I259 I230 I201 I317 I346 I375</xm:sqref>
        </x14:dataValidation>
        <x14:dataValidation type="list" allowBlank="1" showInputMessage="1" showErrorMessage="1" xr:uid="{00000000-0002-0000-0000-00002A000000}">
          <x14:formula1>
            <xm:f>選択肢!$CQ$4:$CQ$6</xm:f>
          </x14:formula1>
          <xm:sqref>I171 I287 I258 I229 I200 I316 I345 I374</xm:sqref>
        </x14:dataValidation>
        <x14:dataValidation type="list" allowBlank="1" showInputMessage="1" showErrorMessage="1" xr:uid="{00000000-0002-0000-0000-00002B000000}">
          <x14:formula1>
            <xm:f>選択肢!$CH$4:$CH$7</xm:f>
          </x14:formula1>
          <xm:sqref>I159 I275 I246 I217 I188 I304 I333 I362</xm:sqref>
        </x14:dataValidation>
        <x14:dataValidation type="list" allowBlank="1" showInputMessage="1" showErrorMessage="1" xr:uid="{00000000-0002-0000-0000-00000F000000}">
          <x14:formula1>
            <xm:f>選択肢!$H$4:$H$6</xm:f>
          </x14:formula1>
          <xm:sqref>I41 I36 I32</xm:sqref>
        </x14:dataValidation>
        <x14:dataValidation type="list" allowBlank="1" showInputMessage="1" showErrorMessage="1" xr:uid="{55316AE9-326E-408A-9637-5A9390A4BF7A}">
          <x14:formula1>
            <xm:f>選択肢!$CZ$4:$CZ$5</xm:f>
          </x14:formula1>
          <xm:sqref>I85:I91 I74:I81</xm:sqref>
        </x14:dataValidation>
        <x14:dataValidation type="list" allowBlank="1" showInputMessage="1" showErrorMessage="1" xr:uid="{9290F961-7BC2-4DE6-A630-566E3949ABF1}">
          <x14:formula1>
            <xm:f>選択肢!$CE$5:$CE$28</xm:f>
          </x14:formula1>
          <xm:sqref>I158 I361 I332 I245 I303 I274 I187 I216</xm:sqref>
        </x14:dataValidation>
        <x14:dataValidation type="list" allowBlank="1" showInputMessage="1" showErrorMessage="1" xr:uid="{26D0B4E6-4109-4392-BACE-9E76326B224E}">
          <x14:formula1>
            <xm:f>選択肢!$B$4:$B$6</xm:f>
          </x14:formula1>
          <xm:sqref>I20</xm:sqref>
        </x14:dataValidation>
        <x14:dataValidation type="list" allowBlank="1" showInputMessage="1" showErrorMessage="1" xr:uid="{9D4B0388-7A70-4BD2-BE86-7D22C7514303}">
          <x14:formula1>
            <xm:f>選択肢!$E$4:$E$7</xm:f>
          </x14:formula1>
          <xm:sqref>I21</xm:sqref>
        </x14:dataValidation>
        <x14:dataValidation type="list" allowBlank="1" showInputMessage="1" showErrorMessage="1" xr:uid="{C7E756AC-706A-4862-8CDC-AF966E717EFB}">
          <x14:formula1>
            <xm:f>選択肢!$CE$5:$CE$16</xm:f>
          </x14:formula1>
          <xm:sqref>I173 I202 I231 I260 I289 I318 I347 I376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B163"/>
  <sheetViews>
    <sheetView showGridLines="0" view="pageBreakPreview" zoomScaleNormal="100" zoomScaleSheetLayoutView="100" workbookViewId="0"/>
  </sheetViews>
  <sheetFormatPr defaultColWidth="9" defaultRowHeight="12" x14ac:dyDescent="0.4"/>
  <cols>
    <col min="1" max="1" width="8.375" style="17" customWidth="1"/>
    <col min="2" max="2" width="3.5" style="16" customWidth="1"/>
    <col min="3" max="43" width="4.75" style="17" customWidth="1"/>
    <col min="44" max="16384" width="9" style="17"/>
  </cols>
  <sheetData>
    <row r="1" spans="1:28" ht="30" customHeight="1" thickBot="1" x14ac:dyDescent="0.45">
      <c r="A1" s="340"/>
      <c r="C1" s="15" t="s">
        <v>432</v>
      </c>
    </row>
    <row r="2" spans="1:28" ht="14.25" customHeight="1" x14ac:dyDescent="0.4">
      <c r="A2" s="341"/>
      <c r="C2" s="496" t="s">
        <v>433</v>
      </c>
      <c r="D2" s="497"/>
      <c r="E2" s="498"/>
      <c r="F2" s="502" t="str">
        <f>入力シート!I17&amp;""</f>
        <v/>
      </c>
      <c r="G2" s="503"/>
      <c r="H2" s="503"/>
      <c r="I2" s="504"/>
      <c r="J2" s="18"/>
      <c r="K2" s="18"/>
      <c r="L2" s="18"/>
      <c r="M2" s="18"/>
      <c r="N2" s="18"/>
      <c r="O2" s="18"/>
      <c r="P2" s="508" t="s">
        <v>434</v>
      </c>
      <c r="Q2" s="509"/>
      <c r="R2" s="468" t="str">
        <f>入力シート!I13&amp;""</f>
        <v/>
      </c>
      <c r="S2" s="469"/>
      <c r="T2" s="470"/>
      <c r="U2" s="468" t="str">
        <f>入力シート!I14&amp;""</f>
        <v/>
      </c>
      <c r="V2" s="469"/>
      <c r="W2" s="470"/>
    </row>
    <row r="3" spans="1:28" ht="12.6" customHeight="1" thickBot="1" x14ac:dyDescent="0.45">
      <c r="C3" s="499"/>
      <c r="D3" s="500"/>
      <c r="E3" s="501"/>
      <c r="F3" s="505"/>
      <c r="G3" s="506"/>
      <c r="H3" s="506"/>
      <c r="I3" s="507"/>
      <c r="J3" s="18"/>
      <c r="K3" s="18"/>
      <c r="L3" s="18"/>
      <c r="M3" s="18"/>
      <c r="N3" s="18"/>
      <c r="O3" s="18"/>
      <c r="P3" s="510"/>
      <c r="Q3" s="511"/>
      <c r="R3" s="471"/>
      <c r="S3" s="472"/>
      <c r="T3" s="473"/>
      <c r="U3" s="471"/>
      <c r="V3" s="472"/>
      <c r="W3" s="473"/>
    </row>
    <row r="4" spans="1:28" ht="5.0999999999999996" customHeight="1" x14ac:dyDescent="0.4">
      <c r="C4" s="18"/>
      <c r="D4" s="18"/>
      <c r="E4" s="18"/>
      <c r="F4" s="18"/>
      <c r="G4" s="18"/>
      <c r="H4" s="18"/>
      <c r="I4" s="18"/>
      <c r="J4" s="18"/>
      <c r="K4" s="18"/>
      <c r="L4" s="18"/>
      <c r="M4" s="18"/>
      <c r="N4" s="18"/>
      <c r="O4" s="18"/>
      <c r="P4" s="18"/>
      <c r="Q4" s="18"/>
      <c r="R4" s="18"/>
      <c r="S4" s="18"/>
      <c r="T4" s="18"/>
      <c r="U4" s="18"/>
      <c r="V4" s="18"/>
      <c r="W4" s="18"/>
    </row>
    <row r="5" spans="1:28" x14ac:dyDescent="0.4">
      <c r="C5" s="18"/>
      <c r="D5" s="18"/>
      <c r="E5" s="18"/>
      <c r="F5" s="18"/>
      <c r="G5" s="18"/>
      <c r="H5" s="18"/>
      <c r="I5" s="18"/>
      <c r="J5" s="18"/>
      <c r="K5" s="18"/>
      <c r="L5" s="18"/>
      <c r="M5" s="18"/>
      <c r="N5" s="18"/>
      <c r="O5" s="18"/>
      <c r="P5" s="18"/>
      <c r="Q5" s="18"/>
      <c r="R5" s="18"/>
      <c r="S5" s="18"/>
      <c r="T5" s="18"/>
      <c r="U5" s="18"/>
      <c r="V5" s="18"/>
      <c r="W5" s="18"/>
    </row>
    <row r="6" spans="1:28" x14ac:dyDescent="0.4">
      <c r="C6" s="18"/>
      <c r="D6" s="18"/>
      <c r="E6" s="18"/>
      <c r="F6" s="18"/>
      <c r="G6" s="18"/>
      <c r="H6" s="18"/>
      <c r="I6" s="18"/>
      <c r="J6" s="18"/>
      <c r="K6" s="18"/>
      <c r="L6" s="18"/>
      <c r="M6" s="18"/>
      <c r="N6" s="18"/>
      <c r="O6" s="18"/>
      <c r="P6" s="18"/>
      <c r="Q6" s="18"/>
      <c r="R6" s="18"/>
      <c r="S6" s="18"/>
      <c r="T6" s="18"/>
      <c r="U6" s="18"/>
      <c r="V6" s="18"/>
      <c r="W6" s="18"/>
    </row>
    <row r="7" spans="1:28" ht="12.75" customHeight="1" x14ac:dyDescent="0.4">
      <c r="C7" s="283"/>
      <c r="D7" s="474" t="s">
        <v>435</v>
      </c>
      <c r="E7" s="474"/>
      <c r="F7" s="474"/>
      <c r="G7" s="474"/>
      <c r="H7" s="474"/>
      <c r="I7" s="474"/>
      <c r="J7" s="474"/>
      <c r="K7" s="474"/>
      <c r="L7" s="474"/>
      <c r="M7" s="474"/>
      <c r="N7" s="474"/>
      <c r="O7" s="474"/>
      <c r="P7" s="474"/>
      <c r="Q7" s="474"/>
      <c r="R7" s="474"/>
      <c r="S7" s="18"/>
      <c r="T7" s="18"/>
      <c r="U7" s="283"/>
      <c r="V7" s="283"/>
      <c r="W7" s="283"/>
      <c r="AA7" s="19"/>
      <c r="AB7" s="19"/>
    </row>
    <row r="8" spans="1:28" ht="12.75" customHeight="1" x14ac:dyDescent="0.4">
      <c r="C8" s="283"/>
      <c r="D8" s="474"/>
      <c r="E8" s="474"/>
      <c r="F8" s="474"/>
      <c r="G8" s="474"/>
      <c r="H8" s="474"/>
      <c r="I8" s="474"/>
      <c r="J8" s="474"/>
      <c r="K8" s="474"/>
      <c r="L8" s="474"/>
      <c r="M8" s="474"/>
      <c r="N8" s="474"/>
      <c r="O8" s="474"/>
      <c r="P8" s="474"/>
      <c r="Q8" s="474"/>
      <c r="R8" s="474"/>
      <c r="S8" s="18"/>
      <c r="T8" s="18"/>
      <c r="U8" s="283"/>
      <c r="V8" s="283"/>
      <c r="W8" s="283"/>
      <c r="Y8" s="19"/>
      <c r="Z8" s="19"/>
      <c r="AA8" s="19"/>
      <c r="AB8" s="19"/>
    </row>
    <row r="9" spans="1:28" ht="18.75" x14ac:dyDescent="0.4">
      <c r="C9" s="18"/>
      <c r="D9" s="18"/>
      <c r="E9" s="18"/>
      <c r="F9" s="18"/>
      <c r="G9" s="18"/>
      <c r="H9" s="18"/>
      <c r="I9" s="18"/>
      <c r="J9" s="18"/>
      <c r="K9" s="18"/>
      <c r="L9" s="18"/>
      <c r="M9" s="18"/>
      <c r="N9" s="18"/>
      <c r="O9" s="18"/>
      <c r="P9" s="18"/>
      <c r="Q9" s="18"/>
      <c r="R9" s="18"/>
      <c r="S9" s="18"/>
      <c r="T9" s="18"/>
      <c r="U9" s="18"/>
      <c r="V9" s="18"/>
      <c r="W9"/>
      <c r="Y9" s="19"/>
      <c r="Z9" s="19"/>
      <c r="AA9" s="19"/>
      <c r="AB9" s="19"/>
    </row>
    <row r="10" spans="1:28" ht="12.75" thickBot="1" x14ac:dyDescent="0.45">
      <c r="C10" s="18"/>
      <c r="D10" s="18"/>
      <c r="E10" s="18"/>
      <c r="F10" s="18"/>
      <c r="G10" s="18"/>
      <c r="H10" s="18"/>
      <c r="I10" s="18"/>
      <c r="J10" s="18"/>
      <c r="K10" s="18"/>
      <c r="L10" s="18"/>
      <c r="M10" s="18"/>
      <c r="N10" s="18"/>
      <c r="O10" s="18"/>
      <c r="P10" s="18"/>
      <c r="Q10" s="18"/>
      <c r="R10" s="18"/>
      <c r="S10" s="18"/>
      <c r="T10" s="18"/>
      <c r="U10" s="18"/>
      <c r="V10" s="18"/>
      <c r="W10" s="18"/>
      <c r="AA10" s="19"/>
      <c r="AB10" s="19"/>
    </row>
    <row r="11" spans="1:28" x14ac:dyDescent="0.4">
      <c r="B11" s="16" t="s">
        <v>20</v>
      </c>
      <c r="C11" s="475" t="s">
        <v>436</v>
      </c>
      <c r="D11" s="476"/>
      <c r="E11" s="477"/>
      <c r="F11" s="478" t="str">
        <f>入力シート!I11&amp;""</f>
        <v/>
      </c>
      <c r="G11" s="479"/>
      <c r="H11" s="479"/>
      <c r="I11" s="479"/>
      <c r="J11" s="479"/>
      <c r="K11" s="479"/>
      <c r="L11" s="480"/>
      <c r="M11" s="478" t="str">
        <f>入力シート!I12&amp;""</f>
        <v/>
      </c>
      <c r="N11" s="479"/>
      <c r="O11" s="479"/>
      <c r="P11" s="479"/>
      <c r="Q11" s="479"/>
      <c r="R11" s="479"/>
      <c r="S11" s="481"/>
      <c r="T11" s="18"/>
      <c r="U11" s="18"/>
      <c r="V11" s="18"/>
      <c r="W11" s="18"/>
    </row>
    <row r="12" spans="1:28" x14ac:dyDescent="0.4">
      <c r="C12" s="482" t="s">
        <v>434</v>
      </c>
      <c r="D12" s="483"/>
      <c r="E12" s="484"/>
      <c r="F12" s="488" t="str">
        <f>入力シート!I13&amp;""</f>
        <v/>
      </c>
      <c r="G12" s="489"/>
      <c r="H12" s="489"/>
      <c r="I12" s="489"/>
      <c r="J12" s="489"/>
      <c r="K12" s="489"/>
      <c r="L12" s="490"/>
      <c r="M12" s="488" t="str">
        <f>入力シート!I14&amp;""</f>
        <v/>
      </c>
      <c r="N12" s="489"/>
      <c r="O12" s="489"/>
      <c r="P12" s="489"/>
      <c r="Q12" s="489"/>
      <c r="R12" s="489"/>
      <c r="S12" s="494"/>
      <c r="T12" s="18"/>
      <c r="U12" s="18"/>
      <c r="V12" s="18"/>
      <c r="W12" s="18"/>
    </row>
    <row r="13" spans="1:28" x14ac:dyDescent="0.4">
      <c r="C13" s="485"/>
      <c r="D13" s="486"/>
      <c r="E13" s="487"/>
      <c r="F13" s="491"/>
      <c r="G13" s="492"/>
      <c r="H13" s="492"/>
      <c r="I13" s="492"/>
      <c r="J13" s="492"/>
      <c r="K13" s="492"/>
      <c r="L13" s="493"/>
      <c r="M13" s="491"/>
      <c r="N13" s="492"/>
      <c r="O13" s="492"/>
      <c r="P13" s="492"/>
      <c r="Q13" s="492"/>
      <c r="R13" s="492"/>
      <c r="S13" s="495"/>
      <c r="T13" s="18"/>
      <c r="U13" s="18"/>
      <c r="V13" s="18"/>
      <c r="W13" s="18"/>
    </row>
    <row r="14" spans="1:28" x14ac:dyDescent="0.4">
      <c r="C14" s="482" t="s">
        <v>437</v>
      </c>
      <c r="D14" s="483"/>
      <c r="E14" s="484"/>
      <c r="F14" s="488" t="str">
        <f>入力シート!I15&amp;""</f>
        <v/>
      </c>
      <c r="G14" s="489"/>
      <c r="H14" s="489"/>
      <c r="I14" s="489"/>
      <c r="J14" s="489"/>
      <c r="K14" s="489"/>
      <c r="L14" s="490"/>
      <c r="M14" s="488" t="str">
        <f>入力シート!I16&amp;""</f>
        <v/>
      </c>
      <c r="N14" s="489"/>
      <c r="O14" s="489"/>
      <c r="P14" s="489"/>
      <c r="Q14" s="489"/>
      <c r="R14" s="489"/>
      <c r="S14" s="494"/>
      <c r="T14" s="18"/>
      <c r="U14" s="18"/>
      <c r="V14" s="18"/>
      <c r="W14" s="18"/>
    </row>
    <row r="15" spans="1:28" ht="12.75" thickBot="1" x14ac:dyDescent="0.45">
      <c r="C15" s="538"/>
      <c r="D15" s="539"/>
      <c r="E15" s="540"/>
      <c r="F15" s="541"/>
      <c r="G15" s="542"/>
      <c r="H15" s="542"/>
      <c r="I15" s="542"/>
      <c r="J15" s="542"/>
      <c r="K15" s="542"/>
      <c r="L15" s="543"/>
      <c r="M15" s="541"/>
      <c r="N15" s="542"/>
      <c r="O15" s="542"/>
      <c r="P15" s="542"/>
      <c r="Q15" s="542"/>
      <c r="R15" s="542"/>
      <c r="S15" s="544"/>
      <c r="T15" s="18"/>
      <c r="U15" s="18"/>
      <c r="V15" s="18"/>
      <c r="W15" s="18"/>
    </row>
    <row r="16" spans="1:28" ht="5.0999999999999996" customHeight="1" thickBot="1" x14ac:dyDescent="0.45">
      <c r="C16" s="18"/>
      <c r="D16" s="18"/>
      <c r="E16" s="18"/>
      <c r="F16" s="18"/>
      <c r="G16" s="18"/>
      <c r="H16" s="18"/>
      <c r="I16" s="18"/>
      <c r="J16" s="18"/>
      <c r="K16" s="18"/>
      <c r="L16" s="18"/>
      <c r="M16" s="18"/>
      <c r="N16" s="18"/>
      <c r="O16" s="18"/>
      <c r="P16" s="18"/>
      <c r="Q16" s="18"/>
      <c r="R16" s="18"/>
      <c r="S16" s="18"/>
      <c r="T16" s="18"/>
      <c r="U16" s="18"/>
      <c r="V16" s="18"/>
      <c r="W16" s="18"/>
    </row>
    <row r="17" spans="2:23" x14ac:dyDescent="0.4">
      <c r="B17" s="16" t="s">
        <v>42</v>
      </c>
      <c r="C17" s="545" t="s">
        <v>438</v>
      </c>
      <c r="D17" s="546"/>
      <c r="E17" s="547"/>
      <c r="F17" s="548" t="str">
        <f>入力シート!I21&amp;""</f>
        <v/>
      </c>
      <c r="G17" s="549"/>
      <c r="H17" s="549"/>
      <c r="I17" s="549"/>
      <c r="J17" s="549"/>
      <c r="K17" s="549"/>
      <c r="L17" s="550"/>
      <c r="M17" s="548" t="str">
        <f>入力シート!I22&amp;""</f>
        <v/>
      </c>
      <c r="N17" s="549"/>
      <c r="O17" s="549"/>
      <c r="P17" s="549"/>
      <c r="Q17" s="549"/>
      <c r="R17" s="549"/>
      <c r="S17" s="549"/>
      <c r="T17" s="549"/>
      <c r="U17" s="549"/>
      <c r="V17" s="549"/>
      <c r="W17" s="552"/>
    </row>
    <row r="18" spans="2:23" x14ac:dyDescent="0.4">
      <c r="C18" s="485"/>
      <c r="D18" s="486"/>
      <c r="E18" s="487"/>
      <c r="F18" s="535"/>
      <c r="G18" s="536"/>
      <c r="H18" s="536"/>
      <c r="I18" s="536"/>
      <c r="J18" s="536"/>
      <c r="K18" s="536"/>
      <c r="L18" s="551"/>
      <c r="M18" s="535"/>
      <c r="N18" s="536"/>
      <c r="O18" s="536"/>
      <c r="P18" s="536"/>
      <c r="Q18" s="536"/>
      <c r="R18" s="536"/>
      <c r="S18" s="536"/>
      <c r="T18" s="536"/>
      <c r="U18" s="536"/>
      <c r="V18" s="536"/>
      <c r="W18" s="537"/>
    </row>
    <row r="19" spans="2:23" x14ac:dyDescent="0.4">
      <c r="C19" s="482" t="s">
        <v>439</v>
      </c>
      <c r="D19" s="483"/>
      <c r="E19" s="484"/>
      <c r="F19" s="512" t="str">
        <f>IF(入力シート!I18="", "", 入力シート!I18)</f>
        <v/>
      </c>
      <c r="G19" s="513"/>
      <c r="H19" s="513"/>
      <c r="I19" s="513"/>
      <c r="J19" s="513"/>
      <c r="K19" s="513"/>
      <c r="L19" s="514"/>
      <c r="M19" s="518" t="s">
        <v>440</v>
      </c>
      <c r="N19" s="483"/>
      <c r="O19" s="483"/>
      <c r="P19" s="483"/>
      <c r="Q19" s="483"/>
      <c r="R19" s="483"/>
      <c r="S19" s="484"/>
      <c r="T19" s="520" t="str">
        <f>入力シート!I19&amp;""</f>
        <v/>
      </c>
      <c r="U19" s="521"/>
      <c r="V19" s="518" t="s">
        <v>441</v>
      </c>
      <c r="W19" s="524"/>
    </row>
    <row r="20" spans="2:23" x14ac:dyDescent="0.4">
      <c r="C20" s="485"/>
      <c r="D20" s="486"/>
      <c r="E20" s="487"/>
      <c r="F20" s="515"/>
      <c r="G20" s="516"/>
      <c r="H20" s="516"/>
      <c r="I20" s="516"/>
      <c r="J20" s="516"/>
      <c r="K20" s="516"/>
      <c r="L20" s="517"/>
      <c r="M20" s="519"/>
      <c r="N20" s="486"/>
      <c r="O20" s="486"/>
      <c r="P20" s="486"/>
      <c r="Q20" s="486"/>
      <c r="R20" s="486"/>
      <c r="S20" s="487"/>
      <c r="T20" s="522"/>
      <c r="U20" s="523"/>
      <c r="V20" s="519"/>
      <c r="W20" s="525"/>
    </row>
    <row r="21" spans="2:23" x14ac:dyDescent="0.4">
      <c r="C21" s="482" t="s">
        <v>442</v>
      </c>
      <c r="D21" s="483"/>
      <c r="E21" s="484"/>
      <c r="F21" s="20" t="s">
        <v>443</v>
      </c>
      <c r="G21" s="529" t="str">
        <f>入力シート!I23&amp;""</f>
        <v/>
      </c>
      <c r="H21" s="530"/>
      <c r="I21" s="530"/>
      <c r="J21" s="530"/>
      <c r="K21" s="530"/>
      <c r="L21" s="530"/>
      <c r="M21" s="530"/>
      <c r="N21" s="530"/>
      <c r="O21" s="530"/>
      <c r="P21" s="530"/>
      <c r="Q21" s="530"/>
      <c r="R21" s="530"/>
      <c r="S21" s="530"/>
      <c r="T21" s="530"/>
      <c r="U21" s="530"/>
      <c r="V21" s="530"/>
      <c r="W21" s="531"/>
    </row>
    <row r="22" spans="2:23" x14ac:dyDescent="0.4">
      <c r="C22" s="526"/>
      <c r="D22" s="527"/>
      <c r="E22" s="528"/>
      <c r="F22" s="532" t="str">
        <f>入力シート!I24&amp;""</f>
        <v/>
      </c>
      <c r="G22" s="533"/>
      <c r="H22" s="533"/>
      <c r="I22" s="533"/>
      <c r="J22" s="533"/>
      <c r="K22" s="533"/>
      <c r="L22" s="533"/>
      <c r="M22" s="533"/>
      <c r="N22" s="533"/>
      <c r="O22" s="533"/>
      <c r="P22" s="533"/>
      <c r="Q22" s="533"/>
      <c r="R22" s="533"/>
      <c r="S22" s="533"/>
      <c r="T22" s="533"/>
      <c r="U22" s="533"/>
      <c r="V22" s="533"/>
      <c r="W22" s="534"/>
    </row>
    <row r="23" spans="2:23" x14ac:dyDescent="0.4">
      <c r="C23" s="485"/>
      <c r="D23" s="486"/>
      <c r="E23" s="487"/>
      <c r="F23" s="535"/>
      <c r="G23" s="536"/>
      <c r="H23" s="536"/>
      <c r="I23" s="536"/>
      <c r="J23" s="536"/>
      <c r="K23" s="536"/>
      <c r="L23" s="536"/>
      <c r="M23" s="536"/>
      <c r="N23" s="536"/>
      <c r="O23" s="536"/>
      <c r="P23" s="536"/>
      <c r="Q23" s="536"/>
      <c r="R23" s="536"/>
      <c r="S23" s="536"/>
      <c r="T23" s="536"/>
      <c r="U23" s="536"/>
      <c r="V23" s="536"/>
      <c r="W23" s="537"/>
    </row>
    <row r="24" spans="2:23" x14ac:dyDescent="0.4">
      <c r="C24" s="482" t="s">
        <v>444</v>
      </c>
      <c r="D24" s="483"/>
      <c r="E24" s="484"/>
      <c r="F24" s="558" t="str">
        <f>入力シート!I25&amp;""</f>
        <v/>
      </c>
      <c r="G24" s="559"/>
      <c r="H24" s="559"/>
      <c r="I24" s="559"/>
      <c r="J24" s="559"/>
      <c r="K24" s="559"/>
      <c r="L24" s="559"/>
      <c r="M24" s="559"/>
      <c r="N24" s="559"/>
      <c r="O24" s="560"/>
      <c r="P24" s="560"/>
      <c r="Q24" s="560"/>
      <c r="R24" s="560"/>
      <c r="S24" s="560"/>
      <c r="T24" s="560"/>
      <c r="U24" s="560"/>
      <c r="V24" s="560"/>
      <c r="W24" s="561"/>
    </row>
    <row r="25" spans="2:23" x14ac:dyDescent="0.4">
      <c r="C25" s="485"/>
      <c r="D25" s="486"/>
      <c r="E25" s="487"/>
      <c r="F25" s="562"/>
      <c r="G25" s="563"/>
      <c r="H25" s="563"/>
      <c r="I25" s="563"/>
      <c r="J25" s="563"/>
      <c r="K25" s="563"/>
      <c r="L25" s="563"/>
      <c r="M25" s="563"/>
      <c r="N25" s="563"/>
      <c r="O25" s="564"/>
      <c r="P25" s="564"/>
      <c r="Q25" s="564"/>
      <c r="R25" s="564"/>
      <c r="S25" s="564"/>
      <c r="T25" s="564"/>
      <c r="U25" s="564"/>
      <c r="V25" s="564"/>
      <c r="W25" s="565"/>
    </row>
    <row r="26" spans="2:23" x14ac:dyDescent="0.4">
      <c r="C26" s="482" t="s">
        <v>445</v>
      </c>
      <c r="D26" s="483"/>
      <c r="E26" s="484"/>
      <c r="F26" s="532" t="str">
        <f>入力シート!I26&amp;""</f>
        <v/>
      </c>
      <c r="G26" s="533"/>
      <c r="H26" s="533"/>
      <c r="I26" s="533"/>
      <c r="J26" s="533"/>
      <c r="K26" s="533"/>
      <c r="L26" s="533"/>
      <c r="M26" s="533"/>
      <c r="N26" s="533"/>
      <c r="O26" s="533"/>
      <c r="P26" s="533"/>
      <c r="Q26" s="533"/>
      <c r="R26" s="533"/>
      <c r="S26" s="533"/>
      <c r="T26" s="533"/>
      <c r="U26" s="533"/>
      <c r="V26" s="533"/>
      <c r="W26" s="534"/>
    </row>
    <row r="27" spans="2:23" ht="12.75" thickBot="1" x14ac:dyDescent="0.45">
      <c r="C27" s="538"/>
      <c r="D27" s="539"/>
      <c r="E27" s="540"/>
      <c r="F27" s="553"/>
      <c r="G27" s="554"/>
      <c r="H27" s="554"/>
      <c r="I27" s="554"/>
      <c r="J27" s="554"/>
      <c r="K27" s="554"/>
      <c r="L27" s="554"/>
      <c r="M27" s="554"/>
      <c r="N27" s="554"/>
      <c r="O27" s="554"/>
      <c r="P27" s="554"/>
      <c r="Q27" s="554"/>
      <c r="R27" s="554"/>
      <c r="S27" s="554"/>
      <c r="T27" s="554"/>
      <c r="U27" s="554"/>
      <c r="V27" s="554"/>
      <c r="W27" s="555"/>
    </row>
    <row r="28" spans="2:23" ht="5.0999999999999996" customHeight="1" thickBot="1" x14ac:dyDescent="0.45">
      <c r="C28" s="18"/>
      <c r="D28" s="18"/>
      <c r="E28" s="18"/>
      <c r="F28" s="18"/>
      <c r="G28" s="18"/>
      <c r="H28" s="18"/>
      <c r="I28" s="18"/>
      <c r="J28" s="18"/>
      <c r="K28" s="18"/>
      <c r="L28" s="18"/>
      <c r="M28" s="18"/>
      <c r="N28" s="18"/>
      <c r="O28" s="18"/>
      <c r="P28" s="18"/>
      <c r="Q28" s="18"/>
      <c r="R28" s="18"/>
      <c r="S28" s="18"/>
      <c r="T28" s="18"/>
      <c r="U28" s="18"/>
      <c r="V28" s="18"/>
      <c r="W28" s="18"/>
    </row>
    <row r="29" spans="2:23" x14ac:dyDescent="0.4">
      <c r="B29" s="16" t="s">
        <v>88</v>
      </c>
      <c r="C29" s="545" t="s">
        <v>446</v>
      </c>
      <c r="D29" s="546"/>
      <c r="E29" s="547"/>
      <c r="F29" s="556" t="s">
        <v>447</v>
      </c>
      <c r="G29" s="546"/>
      <c r="H29" s="546"/>
      <c r="I29" s="546"/>
      <c r="J29" s="546"/>
      <c r="K29" s="547"/>
      <c r="L29" s="556" t="s">
        <v>448</v>
      </c>
      <c r="M29" s="546"/>
      <c r="N29" s="546"/>
      <c r="O29" s="546"/>
      <c r="P29" s="546"/>
      <c r="Q29" s="547"/>
      <c r="R29" s="556" t="s">
        <v>449</v>
      </c>
      <c r="S29" s="546"/>
      <c r="T29" s="546"/>
      <c r="U29" s="546"/>
      <c r="V29" s="546"/>
      <c r="W29" s="557"/>
    </row>
    <row r="30" spans="2:23" x14ac:dyDescent="0.4">
      <c r="C30" s="485"/>
      <c r="D30" s="486"/>
      <c r="E30" s="487"/>
      <c r="F30" s="519"/>
      <c r="G30" s="486"/>
      <c r="H30" s="486"/>
      <c r="I30" s="486"/>
      <c r="J30" s="486"/>
      <c r="K30" s="487"/>
      <c r="L30" s="519"/>
      <c r="M30" s="486"/>
      <c r="N30" s="486"/>
      <c r="O30" s="486"/>
      <c r="P30" s="486"/>
      <c r="Q30" s="487"/>
      <c r="R30" s="519"/>
      <c r="S30" s="486"/>
      <c r="T30" s="486"/>
      <c r="U30" s="486"/>
      <c r="V30" s="486"/>
      <c r="W30" s="525"/>
    </row>
    <row r="31" spans="2:23" x14ac:dyDescent="0.4">
      <c r="C31" s="482" t="s">
        <v>450</v>
      </c>
      <c r="D31" s="483"/>
      <c r="E31" s="484"/>
      <c r="F31" s="488" t="str">
        <f>入力シート!I31&amp;""</f>
        <v/>
      </c>
      <c r="G31" s="489"/>
      <c r="H31" s="489"/>
      <c r="I31" s="489"/>
      <c r="J31" s="489"/>
      <c r="K31" s="490"/>
      <c r="L31" s="488" t="str">
        <f>入力シート!I33&amp;""</f>
        <v/>
      </c>
      <c r="M31" s="489"/>
      <c r="N31" s="489"/>
      <c r="O31" s="489"/>
      <c r="P31" s="489"/>
      <c r="Q31" s="490"/>
      <c r="R31" s="488" t="str">
        <f>入力シート!I34&amp;""</f>
        <v/>
      </c>
      <c r="S31" s="489"/>
      <c r="T31" s="489"/>
      <c r="U31" s="489"/>
      <c r="V31" s="489"/>
      <c r="W31" s="494"/>
    </row>
    <row r="32" spans="2:23" x14ac:dyDescent="0.4">
      <c r="C32" s="485"/>
      <c r="D32" s="486"/>
      <c r="E32" s="487"/>
      <c r="F32" s="491"/>
      <c r="G32" s="492"/>
      <c r="H32" s="492"/>
      <c r="I32" s="492"/>
      <c r="J32" s="492"/>
      <c r="K32" s="493"/>
      <c r="L32" s="491"/>
      <c r="M32" s="492"/>
      <c r="N32" s="492"/>
      <c r="O32" s="492"/>
      <c r="P32" s="492"/>
      <c r="Q32" s="493"/>
      <c r="R32" s="491"/>
      <c r="S32" s="492"/>
      <c r="T32" s="492"/>
      <c r="U32" s="492"/>
      <c r="V32" s="492"/>
      <c r="W32" s="495"/>
    </row>
    <row r="33" spans="2:23" x14ac:dyDescent="0.4">
      <c r="C33" s="482" t="s">
        <v>451</v>
      </c>
      <c r="D33" s="483"/>
      <c r="E33" s="484"/>
      <c r="F33" s="488" t="str">
        <f>入力シート!I35&amp;""</f>
        <v/>
      </c>
      <c r="G33" s="489"/>
      <c r="H33" s="489"/>
      <c r="I33" s="489"/>
      <c r="J33" s="489"/>
      <c r="K33" s="490"/>
      <c r="L33" s="488" t="str">
        <f>入力シート!I37&amp;""</f>
        <v/>
      </c>
      <c r="M33" s="489"/>
      <c r="N33" s="489"/>
      <c r="O33" s="489"/>
      <c r="P33" s="489"/>
      <c r="Q33" s="490"/>
      <c r="R33" s="488" t="str">
        <f>入力シート!I38&amp;""</f>
        <v/>
      </c>
      <c r="S33" s="489"/>
      <c r="T33" s="489"/>
      <c r="U33" s="489"/>
      <c r="V33" s="489"/>
      <c r="W33" s="494"/>
    </row>
    <row r="34" spans="2:23" x14ac:dyDescent="0.4">
      <c r="C34" s="485"/>
      <c r="D34" s="486"/>
      <c r="E34" s="487"/>
      <c r="F34" s="491"/>
      <c r="G34" s="492"/>
      <c r="H34" s="492"/>
      <c r="I34" s="492"/>
      <c r="J34" s="492"/>
      <c r="K34" s="493"/>
      <c r="L34" s="491"/>
      <c r="M34" s="492"/>
      <c r="N34" s="492"/>
      <c r="O34" s="492"/>
      <c r="P34" s="492"/>
      <c r="Q34" s="493"/>
      <c r="R34" s="491"/>
      <c r="S34" s="492"/>
      <c r="T34" s="492"/>
      <c r="U34" s="492"/>
      <c r="V34" s="492"/>
      <c r="W34" s="495"/>
    </row>
    <row r="35" spans="2:23" ht="14.25" customHeight="1" x14ac:dyDescent="0.4">
      <c r="C35" s="578" t="s">
        <v>452</v>
      </c>
      <c r="D35" s="579"/>
      <c r="E35" s="580"/>
      <c r="F35" s="488" t="str">
        <f>入力シート!I39&amp;""</f>
        <v/>
      </c>
      <c r="G35" s="489"/>
      <c r="H35" s="490"/>
      <c r="I35" s="488" t="str">
        <f>入力シート!I40&amp;""</f>
        <v/>
      </c>
      <c r="J35" s="489"/>
      <c r="K35" s="489"/>
      <c r="L35" s="489"/>
      <c r="M35" s="490"/>
      <c r="N35" s="488" t="str">
        <f>入力シート!I42&amp;""</f>
        <v/>
      </c>
      <c r="O35" s="489"/>
      <c r="P35" s="489"/>
      <c r="Q35" s="489"/>
      <c r="R35" s="490"/>
      <c r="S35" s="488" t="str">
        <f>入力シート!I43&amp;""</f>
        <v/>
      </c>
      <c r="T35" s="489"/>
      <c r="U35" s="489"/>
      <c r="V35" s="489"/>
      <c r="W35" s="494"/>
    </row>
    <row r="36" spans="2:23" ht="9.75" customHeight="1" thickBot="1" x14ac:dyDescent="0.45">
      <c r="C36" s="581"/>
      <c r="D36" s="582"/>
      <c r="E36" s="583"/>
      <c r="F36" s="541"/>
      <c r="G36" s="542"/>
      <c r="H36" s="543"/>
      <c r="I36" s="541"/>
      <c r="J36" s="542"/>
      <c r="K36" s="542"/>
      <c r="L36" s="542"/>
      <c r="M36" s="543"/>
      <c r="N36" s="541"/>
      <c r="O36" s="542"/>
      <c r="P36" s="542"/>
      <c r="Q36" s="542"/>
      <c r="R36" s="543"/>
      <c r="S36" s="541"/>
      <c r="T36" s="542"/>
      <c r="U36" s="542"/>
      <c r="V36" s="542"/>
      <c r="W36" s="544"/>
    </row>
    <row r="37" spans="2:23" ht="5.0999999999999996" customHeight="1" thickBot="1" x14ac:dyDescent="0.45">
      <c r="C37" s="18"/>
      <c r="D37" s="18"/>
      <c r="E37" s="18"/>
      <c r="F37" s="18"/>
      <c r="G37" s="18"/>
      <c r="H37" s="18"/>
      <c r="I37" s="18"/>
      <c r="J37" s="18"/>
      <c r="K37" s="18"/>
      <c r="L37" s="18"/>
      <c r="M37" s="18"/>
      <c r="N37" s="18"/>
      <c r="O37" s="18"/>
      <c r="P37" s="18"/>
      <c r="Q37" s="18"/>
      <c r="R37" s="18"/>
      <c r="S37" s="18"/>
      <c r="T37" s="18"/>
      <c r="U37" s="18"/>
      <c r="V37" s="18"/>
      <c r="W37" s="18"/>
    </row>
    <row r="38" spans="2:23" ht="12" customHeight="1" x14ac:dyDescent="0.4">
      <c r="B38" s="16" t="s">
        <v>132</v>
      </c>
      <c r="C38" s="545" t="s">
        <v>453</v>
      </c>
      <c r="D38" s="546"/>
      <c r="E38" s="546"/>
      <c r="F38" s="546"/>
      <c r="G38" s="546"/>
      <c r="H38" s="546"/>
      <c r="I38" s="547"/>
      <c r="J38" s="584" t="str">
        <f>入力シート!I55&amp;""</f>
        <v/>
      </c>
      <c r="K38" s="585"/>
      <c r="L38" s="585"/>
      <c r="M38" s="585"/>
      <c r="N38" s="585"/>
      <c r="O38" s="585"/>
      <c r="P38" s="586"/>
      <c r="Q38" s="584" t="str">
        <f>入力シート!I57&amp;""</f>
        <v/>
      </c>
      <c r="R38" s="585"/>
      <c r="S38" s="585"/>
      <c r="T38" s="585"/>
      <c r="U38" s="585"/>
      <c r="V38" s="585"/>
      <c r="W38" s="587"/>
    </row>
    <row r="39" spans="2:23" x14ac:dyDescent="0.4">
      <c r="C39" s="485"/>
      <c r="D39" s="486"/>
      <c r="E39" s="486"/>
      <c r="F39" s="486"/>
      <c r="G39" s="486"/>
      <c r="H39" s="486"/>
      <c r="I39" s="487"/>
      <c r="J39" s="491"/>
      <c r="K39" s="492"/>
      <c r="L39" s="492"/>
      <c r="M39" s="492"/>
      <c r="N39" s="492"/>
      <c r="O39" s="492"/>
      <c r="P39" s="493"/>
      <c r="Q39" s="491"/>
      <c r="R39" s="492"/>
      <c r="S39" s="492"/>
      <c r="T39" s="492"/>
      <c r="U39" s="492"/>
      <c r="V39" s="492"/>
      <c r="W39" s="495"/>
    </row>
    <row r="40" spans="2:23" ht="12" customHeight="1" x14ac:dyDescent="0.4">
      <c r="C40" s="482" t="s">
        <v>454</v>
      </c>
      <c r="D40" s="483"/>
      <c r="E40" s="483"/>
      <c r="F40" s="483"/>
      <c r="G40" s="483"/>
      <c r="H40" s="483"/>
      <c r="I40" s="484"/>
      <c r="J40" s="566" t="str">
        <f>入力シート!I56&amp;""</f>
        <v/>
      </c>
      <c r="K40" s="567"/>
      <c r="L40" s="567"/>
      <c r="M40" s="567"/>
      <c r="N40" s="567"/>
      <c r="O40" s="567"/>
      <c r="P40" s="568"/>
      <c r="Q40" s="488" t="str">
        <f>入力シート!I58&amp;""</f>
        <v/>
      </c>
      <c r="R40" s="489"/>
      <c r="S40" s="489"/>
      <c r="T40" s="489"/>
      <c r="U40" s="489"/>
      <c r="V40" s="489"/>
      <c r="W40" s="494"/>
    </row>
    <row r="41" spans="2:23" x14ac:dyDescent="0.4">
      <c r="C41" s="485"/>
      <c r="D41" s="486"/>
      <c r="E41" s="486"/>
      <c r="F41" s="486"/>
      <c r="G41" s="486"/>
      <c r="H41" s="486"/>
      <c r="I41" s="487"/>
      <c r="J41" s="569"/>
      <c r="K41" s="570"/>
      <c r="L41" s="570"/>
      <c r="M41" s="570"/>
      <c r="N41" s="570"/>
      <c r="O41" s="570"/>
      <c r="P41" s="571"/>
      <c r="Q41" s="491"/>
      <c r="R41" s="492"/>
      <c r="S41" s="492"/>
      <c r="T41" s="492"/>
      <c r="U41" s="492"/>
      <c r="V41" s="492"/>
      <c r="W41" s="495"/>
    </row>
    <row r="42" spans="2:23" ht="12" customHeight="1" x14ac:dyDescent="0.4">
      <c r="C42" s="482" t="s">
        <v>455</v>
      </c>
      <c r="D42" s="483"/>
      <c r="E42" s="483"/>
      <c r="F42" s="483"/>
      <c r="G42" s="483"/>
      <c r="H42" s="483"/>
      <c r="I42" s="484"/>
      <c r="J42" s="572" t="str">
        <f>入力シート!I59&amp;""</f>
        <v/>
      </c>
      <c r="K42" s="573"/>
      <c r="L42" s="573"/>
      <c r="M42" s="573"/>
      <c r="N42" s="573"/>
      <c r="O42" s="573"/>
      <c r="P42" s="573"/>
      <c r="Q42" s="573"/>
      <c r="R42" s="573"/>
      <c r="S42" s="573"/>
      <c r="T42" s="573"/>
      <c r="U42" s="573"/>
      <c r="V42" s="573"/>
      <c r="W42" s="574"/>
    </row>
    <row r="43" spans="2:23" x14ac:dyDescent="0.4">
      <c r="C43" s="526"/>
      <c r="D43" s="527"/>
      <c r="E43" s="527"/>
      <c r="F43" s="527"/>
      <c r="G43" s="527"/>
      <c r="H43" s="527"/>
      <c r="I43" s="528"/>
      <c r="J43" s="588"/>
      <c r="K43" s="589"/>
      <c r="L43" s="589"/>
      <c r="M43" s="589"/>
      <c r="N43" s="589"/>
      <c r="O43" s="589"/>
      <c r="P43" s="589"/>
      <c r="Q43" s="589"/>
      <c r="R43" s="589"/>
      <c r="S43" s="589"/>
      <c r="T43" s="589"/>
      <c r="U43" s="589"/>
      <c r="V43" s="589"/>
      <c r="W43" s="590"/>
    </row>
    <row r="44" spans="2:23" ht="12" customHeight="1" x14ac:dyDescent="0.4">
      <c r="C44" s="482" t="s">
        <v>456</v>
      </c>
      <c r="D44" s="483"/>
      <c r="E44" s="483"/>
      <c r="F44" s="483"/>
      <c r="G44" s="483"/>
      <c r="H44" s="483"/>
      <c r="I44" s="484"/>
      <c r="J44" s="572" t="str">
        <f>入力シート!I60&amp;""</f>
        <v/>
      </c>
      <c r="K44" s="573"/>
      <c r="L44" s="573"/>
      <c r="M44" s="573"/>
      <c r="N44" s="573"/>
      <c r="O44" s="573"/>
      <c r="P44" s="573"/>
      <c r="Q44" s="573"/>
      <c r="R44" s="573"/>
      <c r="S44" s="573"/>
      <c r="T44" s="573"/>
      <c r="U44" s="573"/>
      <c r="V44" s="573"/>
      <c r="W44" s="574"/>
    </row>
    <row r="45" spans="2:23" ht="12.75" thickBot="1" x14ac:dyDescent="0.45">
      <c r="C45" s="538"/>
      <c r="D45" s="539"/>
      <c r="E45" s="539"/>
      <c r="F45" s="539"/>
      <c r="G45" s="539"/>
      <c r="H45" s="539"/>
      <c r="I45" s="540"/>
      <c r="J45" s="575"/>
      <c r="K45" s="576"/>
      <c r="L45" s="576"/>
      <c r="M45" s="576"/>
      <c r="N45" s="576"/>
      <c r="O45" s="576"/>
      <c r="P45" s="576"/>
      <c r="Q45" s="576"/>
      <c r="R45" s="576"/>
      <c r="S45" s="576"/>
      <c r="T45" s="576"/>
      <c r="U45" s="576"/>
      <c r="V45" s="576"/>
      <c r="W45" s="577"/>
    </row>
    <row r="46" spans="2:23" ht="5.0999999999999996" customHeight="1" thickBot="1" x14ac:dyDescent="0.45">
      <c r="C46" s="18"/>
      <c r="D46" s="18"/>
      <c r="E46" s="18"/>
      <c r="F46" s="18"/>
      <c r="G46" s="18"/>
      <c r="H46" s="18"/>
      <c r="I46" s="18"/>
      <c r="J46" s="18"/>
      <c r="K46" s="18"/>
      <c r="L46" s="18"/>
      <c r="M46" s="18"/>
      <c r="N46" s="18"/>
      <c r="O46" s="18"/>
      <c r="P46" s="18"/>
      <c r="Q46" s="18"/>
      <c r="R46" s="18"/>
      <c r="S46" s="18"/>
      <c r="T46" s="18"/>
      <c r="U46" s="18"/>
      <c r="V46" s="18"/>
      <c r="W46" s="18"/>
    </row>
    <row r="47" spans="2:23" x14ac:dyDescent="0.4">
      <c r="B47" s="16" t="s">
        <v>150</v>
      </c>
      <c r="C47" s="545" t="s">
        <v>457</v>
      </c>
      <c r="D47" s="546"/>
      <c r="E47" s="546"/>
      <c r="F47" s="546"/>
      <c r="G47" s="546"/>
      <c r="H47" s="546"/>
      <c r="I47" s="547"/>
      <c r="J47" s="548" t="str">
        <f>入力シート!I66&amp;""</f>
        <v/>
      </c>
      <c r="K47" s="549"/>
      <c r="L47" s="549"/>
      <c r="M47" s="549"/>
      <c r="N47" s="549"/>
      <c r="O47" s="549"/>
      <c r="P47" s="549"/>
      <c r="Q47" s="549"/>
      <c r="R47" s="549"/>
      <c r="S47" s="549"/>
      <c r="T47" s="549"/>
      <c r="U47" s="549"/>
      <c r="V47" s="549"/>
      <c r="W47" s="552"/>
    </row>
    <row r="48" spans="2:23" ht="12.75" thickBot="1" x14ac:dyDescent="0.45">
      <c r="C48" s="538"/>
      <c r="D48" s="539"/>
      <c r="E48" s="539"/>
      <c r="F48" s="539"/>
      <c r="G48" s="539"/>
      <c r="H48" s="539"/>
      <c r="I48" s="540"/>
      <c r="J48" s="553"/>
      <c r="K48" s="554"/>
      <c r="L48" s="554"/>
      <c r="M48" s="554"/>
      <c r="N48" s="554"/>
      <c r="O48" s="554"/>
      <c r="P48" s="554"/>
      <c r="Q48" s="554"/>
      <c r="R48" s="554"/>
      <c r="S48" s="554"/>
      <c r="T48" s="554"/>
      <c r="U48" s="554"/>
      <c r="V48" s="554"/>
      <c r="W48" s="555"/>
    </row>
    <row r="49" spans="2:23" ht="5.0999999999999996" customHeight="1" thickBot="1" x14ac:dyDescent="0.45">
      <c r="C49" s="18"/>
      <c r="D49" s="18"/>
      <c r="E49" s="18"/>
      <c r="F49" s="18"/>
      <c r="G49" s="18"/>
      <c r="H49" s="18"/>
      <c r="I49" s="18"/>
      <c r="J49" s="18"/>
      <c r="K49" s="18"/>
      <c r="L49" s="18"/>
      <c r="M49" s="18"/>
      <c r="N49" s="18"/>
      <c r="O49" s="18"/>
      <c r="P49" s="18"/>
      <c r="Q49" s="18"/>
      <c r="R49" s="18"/>
      <c r="S49" s="18"/>
      <c r="T49" s="18"/>
      <c r="U49" s="18"/>
      <c r="V49" s="18"/>
      <c r="W49" s="18"/>
    </row>
    <row r="50" spans="2:23" ht="13.5" customHeight="1" x14ac:dyDescent="0.4">
      <c r="B50" s="16" t="s">
        <v>154</v>
      </c>
      <c r="C50" s="545" t="s">
        <v>458</v>
      </c>
      <c r="D50" s="546"/>
      <c r="E50" s="546"/>
      <c r="F50" s="546"/>
      <c r="G50" s="546"/>
      <c r="H50" s="546"/>
      <c r="I50" s="547"/>
      <c r="J50" s="548" t="str">
        <f>入力シート!I67&amp;""</f>
        <v/>
      </c>
      <c r="K50" s="549"/>
      <c r="L50" s="549"/>
      <c r="M50" s="549"/>
      <c r="N50" s="549"/>
      <c r="O50" s="549"/>
      <c r="P50" s="549"/>
      <c r="Q50" s="549"/>
      <c r="R50" s="549"/>
      <c r="S50" s="549"/>
      <c r="T50" s="549"/>
      <c r="U50" s="549"/>
      <c r="V50" s="549"/>
      <c r="W50" s="552"/>
    </row>
    <row r="51" spans="2:23" ht="12.75" thickBot="1" x14ac:dyDescent="0.45">
      <c r="C51" s="538"/>
      <c r="D51" s="539"/>
      <c r="E51" s="539"/>
      <c r="F51" s="539"/>
      <c r="G51" s="539"/>
      <c r="H51" s="539"/>
      <c r="I51" s="540"/>
      <c r="J51" s="553"/>
      <c r="K51" s="554"/>
      <c r="L51" s="554"/>
      <c r="M51" s="554"/>
      <c r="N51" s="554"/>
      <c r="O51" s="554"/>
      <c r="P51" s="554"/>
      <c r="Q51" s="554"/>
      <c r="R51" s="554"/>
      <c r="S51" s="554"/>
      <c r="T51" s="554"/>
      <c r="U51" s="554"/>
      <c r="V51" s="554"/>
      <c r="W51" s="555"/>
    </row>
    <row r="52" spans="2:23" ht="5.0999999999999996" customHeight="1" thickBot="1" x14ac:dyDescent="0.45">
      <c r="C52" s="18"/>
      <c r="D52" s="18"/>
      <c r="E52" s="18"/>
      <c r="F52" s="18"/>
      <c r="G52" s="18"/>
      <c r="H52" s="18"/>
      <c r="I52" s="18"/>
      <c r="J52" s="18"/>
      <c r="K52" s="18"/>
      <c r="L52" s="18"/>
      <c r="M52" s="18"/>
      <c r="N52" s="18"/>
      <c r="O52" s="18"/>
      <c r="P52" s="18"/>
      <c r="Q52" s="18"/>
      <c r="R52" s="18"/>
      <c r="S52" s="18"/>
      <c r="T52" s="18"/>
      <c r="U52" s="18"/>
      <c r="V52" s="18"/>
      <c r="W52" s="18"/>
    </row>
    <row r="53" spans="2:23" ht="12.75" customHeight="1" x14ac:dyDescent="0.4">
      <c r="B53" s="16" t="s">
        <v>459</v>
      </c>
      <c r="C53" s="545" t="s">
        <v>460</v>
      </c>
      <c r="D53" s="546"/>
      <c r="E53" s="546"/>
      <c r="F53" s="546"/>
      <c r="G53" s="546"/>
      <c r="H53" s="546"/>
      <c r="I53" s="546"/>
      <c r="J53" s="547"/>
      <c r="K53" s="603" t="str">
        <f>入力シート!I68&amp;""</f>
        <v/>
      </c>
      <c r="L53" s="604"/>
      <c r="M53" s="604"/>
      <c r="N53" s="604"/>
      <c r="O53" s="604"/>
      <c r="P53" s="604"/>
      <c r="Q53" s="604"/>
      <c r="R53" s="604"/>
      <c r="S53" s="604"/>
      <c r="T53" s="604"/>
      <c r="U53" s="604"/>
      <c r="V53" s="604"/>
      <c r="W53" s="605"/>
    </row>
    <row r="54" spans="2:23" x14ac:dyDescent="0.4">
      <c r="C54" s="485"/>
      <c r="D54" s="486"/>
      <c r="E54" s="486"/>
      <c r="F54" s="486"/>
      <c r="G54" s="486"/>
      <c r="H54" s="486"/>
      <c r="I54" s="486"/>
      <c r="J54" s="487"/>
      <c r="K54" s="562"/>
      <c r="L54" s="563"/>
      <c r="M54" s="563"/>
      <c r="N54" s="563"/>
      <c r="O54" s="563"/>
      <c r="P54" s="563"/>
      <c r="Q54" s="563"/>
      <c r="R54" s="563"/>
      <c r="S54" s="563"/>
      <c r="T54" s="563"/>
      <c r="U54" s="563"/>
      <c r="V54" s="563"/>
      <c r="W54" s="606"/>
    </row>
    <row r="55" spans="2:23" x14ac:dyDescent="0.4">
      <c r="C55" s="482" t="s">
        <v>461</v>
      </c>
      <c r="D55" s="483"/>
      <c r="E55" s="483"/>
      <c r="F55" s="483"/>
      <c r="G55" s="483"/>
      <c r="H55" s="483"/>
      <c r="I55" s="483"/>
      <c r="J55" s="484"/>
      <c r="K55" s="518" t="s">
        <v>462</v>
      </c>
      <c r="L55" s="483"/>
      <c r="M55" s="483"/>
      <c r="N55" s="483"/>
      <c r="O55" s="483"/>
      <c r="P55" s="483"/>
      <c r="Q55" s="483"/>
      <c r="R55" s="483"/>
      <c r="S55" s="483"/>
      <c r="T55" s="483"/>
      <c r="U55" s="483"/>
      <c r="V55" s="483"/>
      <c r="W55" s="524"/>
    </row>
    <row r="56" spans="2:23" x14ac:dyDescent="0.4">
      <c r="C56" s="485"/>
      <c r="D56" s="486"/>
      <c r="E56" s="486"/>
      <c r="F56" s="486"/>
      <c r="G56" s="486"/>
      <c r="H56" s="486"/>
      <c r="I56" s="486"/>
      <c r="J56" s="487"/>
      <c r="K56" s="519"/>
      <c r="L56" s="486"/>
      <c r="M56" s="486"/>
      <c r="N56" s="486"/>
      <c r="O56" s="486"/>
      <c r="P56" s="486"/>
      <c r="Q56" s="486"/>
      <c r="R56" s="486"/>
      <c r="S56" s="486"/>
      <c r="T56" s="486"/>
      <c r="U56" s="486"/>
      <c r="V56" s="486"/>
      <c r="W56" s="525"/>
    </row>
    <row r="57" spans="2:23" x14ac:dyDescent="0.4">
      <c r="C57" s="591" t="str">
        <f>入力シート!I69&amp;""</f>
        <v/>
      </c>
      <c r="D57" s="592"/>
      <c r="E57" s="592"/>
      <c r="F57" s="592"/>
      <c r="G57" s="592"/>
      <c r="H57" s="592"/>
      <c r="I57" s="592"/>
      <c r="J57" s="593"/>
      <c r="K57" s="488" t="str">
        <f>入力シート!I70&amp;""</f>
        <v/>
      </c>
      <c r="L57" s="489"/>
      <c r="M57" s="489"/>
      <c r="N57" s="489"/>
      <c r="O57" s="489"/>
      <c r="P57" s="489"/>
      <c r="Q57" s="489"/>
      <c r="R57" s="489"/>
      <c r="S57" s="489"/>
      <c r="T57" s="489"/>
      <c r="U57" s="489"/>
      <c r="V57" s="489"/>
      <c r="W57" s="494"/>
    </row>
    <row r="58" spans="2:23" x14ac:dyDescent="0.4">
      <c r="C58" s="594"/>
      <c r="D58" s="595"/>
      <c r="E58" s="595"/>
      <c r="F58" s="595"/>
      <c r="G58" s="595"/>
      <c r="H58" s="595"/>
      <c r="I58" s="595"/>
      <c r="J58" s="596"/>
      <c r="K58" s="491"/>
      <c r="L58" s="492"/>
      <c r="M58" s="492"/>
      <c r="N58" s="492"/>
      <c r="O58" s="492"/>
      <c r="P58" s="492"/>
      <c r="Q58" s="492"/>
      <c r="R58" s="492"/>
      <c r="S58" s="492"/>
      <c r="T58" s="492"/>
      <c r="U58" s="492"/>
      <c r="V58" s="492"/>
      <c r="W58" s="495"/>
    </row>
    <row r="59" spans="2:23" x14ac:dyDescent="0.4">
      <c r="C59" s="597" t="str">
        <f>入力シート!I71&amp;""</f>
        <v/>
      </c>
      <c r="D59" s="598"/>
      <c r="E59" s="598"/>
      <c r="F59" s="598"/>
      <c r="G59" s="598"/>
      <c r="H59" s="598"/>
      <c r="I59" s="598"/>
      <c r="J59" s="599"/>
      <c r="K59" s="488" t="str">
        <f>入力シート!I72&amp;""</f>
        <v/>
      </c>
      <c r="L59" s="489"/>
      <c r="M59" s="489"/>
      <c r="N59" s="489"/>
      <c r="O59" s="489"/>
      <c r="P59" s="489"/>
      <c r="Q59" s="489"/>
      <c r="R59" s="489"/>
      <c r="S59" s="489"/>
      <c r="T59" s="489"/>
      <c r="U59" s="489"/>
      <c r="V59" s="489"/>
      <c r="W59" s="494"/>
    </row>
    <row r="60" spans="2:23" ht="12.75" thickBot="1" x14ac:dyDescent="0.45">
      <c r="C60" s="600"/>
      <c r="D60" s="601"/>
      <c r="E60" s="601"/>
      <c r="F60" s="601"/>
      <c r="G60" s="601"/>
      <c r="H60" s="601"/>
      <c r="I60" s="601"/>
      <c r="J60" s="602"/>
      <c r="K60" s="541"/>
      <c r="L60" s="542"/>
      <c r="M60" s="542"/>
      <c r="N60" s="542"/>
      <c r="O60" s="542"/>
      <c r="P60" s="542"/>
      <c r="Q60" s="542"/>
      <c r="R60" s="542"/>
      <c r="S60" s="542"/>
      <c r="T60" s="542"/>
      <c r="U60" s="542"/>
      <c r="V60" s="542"/>
      <c r="W60" s="544"/>
    </row>
    <row r="61" spans="2:23" ht="5.0999999999999996" customHeight="1" thickBot="1" x14ac:dyDescent="0.45">
      <c r="C61" s="18"/>
      <c r="D61" s="18"/>
      <c r="E61" s="18"/>
      <c r="F61" s="18"/>
      <c r="G61" s="18"/>
      <c r="H61" s="18"/>
      <c r="I61" s="18"/>
      <c r="J61" s="18"/>
      <c r="K61" s="18"/>
      <c r="L61" s="18"/>
      <c r="M61" s="18"/>
      <c r="N61" s="18"/>
      <c r="O61" s="18"/>
      <c r="P61" s="18"/>
      <c r="Q61" s="18"/>
      <c r="R61" s="18"/>
      <c r="S61" s="18"/>
      <c r="T61" s="18"/>
      <c r="U61" s="18"/>
      <c r="V61" s="18"/>
      <c r="W61" s="18"/>
    </row>
    <row r="62" spans="2:23" x14ac:dyDescent="0.4">
      <c r="B62" s="16" t="s">
        <v>176</v>
      </c>
      <c r="C62" s="545" t="s">
        <v>463</v>
      </c>
      <c r="D62" s="546"/>
      <c r="E62" s="546"/>
      <c r="F62" s="546"/>
      <c r="G62" s="546"/>
      <c r="H62" s="546"/>
      <c r="I62" s="547"/>
      <c r="J62" s="548" t="str">
        <f>入力シート!I73&amp;""</f>
        <v/>
      </c>
      <c r="K62" s="549"/>
      <c r="L62" s="549"/>
      <c r="M62" s="549"/>
      <c r="N62" s="549"/>
      <c r="O62" s="549"/>
      <c r="P62" s="549"/>
      <c r="Q62" s="549"/>
      <c r="R62" s="549"/>
      <c r="S62" s="549"/>
      <c r="T62" s="549"/>
      <c r="U62" s="549"/>
      <c r="V62" s="549"/>
      <c r="W62" s="552"/>
    </row>
    <row r="63" spans="2:23" x14ac:dyDescent="0.4">
      <c r="C63" s="526"/>
      <c r="D63" s="527"/>
      <c r="E63" s="527"/>
      <c r="F63" s="527"/>
      <c r="G63" s="527"/>
      <c r="H63" s="527"/>
      <c r="I63" s="528"/>
      <c r="J63" s="627"/>
      <c r="K63" s="628"/>
      <c r="L63" s="628"/>
      <c r="M63" s="628"/>
      <c r="N63" s="628"/>
      <c r="O63" s="628"/>
      <c r="P63" s="628"/>
      <c r="Q63" s="628"/>
      <c r="R63" s="628"/>
      <c r="S63" s="628"/>
      <c r="T63" s="628"/>
      <c r="U63" s="628"/>
      <c r="V63" s="628"/>
      <c r="W63" s="629"/>
    </row>
    <row r="64" spans="2:23" x14ac:dyDescent="0.4">
      <c r="C64" s="526"/>
      <c r="D64" s="527"/>
      <c r="E64" s="527"/>
      <c r="F64" s="527"/>
      <c r="G64" s="527"/>
      <c r="H64" s="527"/>
      <c r="I64" s="528"/>
      <c r="J64" s="627"/>
      <c r="K64" s="628"/>
      <c r="L64" s="628"/>
      <c r="M64" s="628"/>
      <c r="N64" s="628"/>
      <c r="O64" s="628"/>
      <c r="P64" s="628"/>
      <c r="Q64" s="628"/>
      <c r="R64" s="628"/>
      <c r="S64" s="628"/>
      <c r="T64" s="628"/>
      <c r="U64" s="628"/>
      <c r="V64" s="628"/>
      <c r="W64" s="629"/>
    </row>
    <row r="65" spans="3:23" x14ac:dyDescent="0.4">
      <c r="C65" s="526"/>
      <c r="D65" s="527"/>
      <c r="E65" s="527"/>
      <c r="F65" s="527"/>
      <c r="G65" s="527"/>
      <c r="H65" s="527"/>
      <c r="I65" s="528"/>
      <c r="J65" s="627"/>
      <c r="K65" s="628"/>
      <c r="L65" s="628"/>
      <c r="M65" s="628"/>
      <c r="N65" s="628"/>
      <c r="O65" s="628"/>
      <c r="P65" s="628"/>
      <c r="Q65" s="628"/>
      <c r="R65" s="628"/>
      <c r="S65" s="628"/>
      <c r="T65" s="628"/>
      <c r="U65" s="628"/>
      <c r="V65" s="628"/>
      <c r="W65" s="629"/>
    </row>
    <row r="66" spans="3:23" x14ac:dyDescent="0.4">
      <c r="C66" s="526"/>
      <c r="D66" s="527"/>
      <c r="E66" s="527"/>
      <c r="F66" s="527"/>
      <c r="G66" s="527"/>
      <c r="H66" s="527"/>
      <c r="I66" s="528"/>
      <c r="J66" s="630"/>
      <c r="K66" s="631"/>
      <c r="L66" s="631"/>
      <c r="M66" s="631"/>
      <c r="N66" s="631"/>
      <c r="O66" s="631"/>
      <c r="P66" s="631"/>
      <c r="Q66" s="631"/>
      <c r="R66" s="631"/>
      <c r="S66" s="631"/>
      <c r="T66" s="631"/>
      <c r="U66" s="631"/>
      <c r="V66" s="631"/>
      <c r="W66" s="632"/>
    </row>
    <row r="67" spans="3:23" x14ac:dyDescent="0.4">
      <c r="C67" s="485"/>
      <c r="D67" s="486"/>
      <c r="E67" s="486"/>
      <c r="F67" s="486"/>
      <c r="G67" s="486"/>
      <c r="H67" s="486"/>
      <c r="I67" s="487"/>
      <c r="J67" s="633"/>
      <c r="K67" s="564"/>
      <c r="L67" s="564"/>
      <c r="M67" s="564"/>
      <c r="N67" s="564"/>
      <c r="O67" s="564"/>
      <c r="P67" s="564"/>
      <c r="Q67" s="564"/>
      <c r="R67" s="564"/>
      <c r="S67" s="564"/>
      <c r="T67" s="564"/>
      <c r="U67" s="564"/>
      <c r="V67" s="564"/>
      <c r="W67" s="565"/>
    </row>
    <row r="68" spans="3:23" ht="12" customHeight="1" x14ac:dyDescent="0.4">
      <c r="C68" s="619" t="s">
        <v>1341</v>
      </c>
      <c r="D68" s="620"/>
      <c r="E68" s="620"/>
      <c r="F68" s="620"/>
      <c r="G68" s="620"/>
      <c r="H68" s="620"/>
      <c r="I68" s="620"/>
      <c r="J68" s="532" t="str">
        <f>入力シート!I82&amp;""</f>
        <v/>
      </c>
      <c r="K68" s="533"/>
      <c r="L68" s="533"/>
      <c r="M68" s="533"/>
      <c r="N68" s="533"/>
      <c r="O68" s="533"/>
      <c r="P68" s="533"/>
      <c r="Q68" s="533"/>
      <c r="R68" s="533"/>
      <c r="S68" s="533"/>
      <c r="T68" s="533"/>
      <c r="U68" s="533"/>
      <c r="V68" s="533"/>
      <c r="W68" s="534"/>
    </row>
    <row r="69" spans="3:23" x14ac:dyDescent="0.4">
      <c r="C69" s="622"/>
      <c r="D69" s="623"/>
      <c r="E69" s="623"/>
      <c r="F69" s="623"/>
      <c r="G69" s="623"/>
      <c r="H69" s="623"/>
      <c r="I69" s="623"/>
      <c r="J69" s="535"/>
      <c r="K69" s="536"/>
      <c r="L69" s="536"/>
      <c r="M69" s="536"/>
      <c r="N69" s="536"/>
      <c r="O69" s="536"/>
      <c r="P69" s="536"/>
      <c r="Q69" s="536"/>
      <c r="R69" s="536"/>
      <c r="S69" s="536"/>
      <c r="T69" s="536"/>
      <c r="U69" s="536"/>
      <c r="V69" s="536"/>
      <c r="W69" s="537"/>
    </row>
    <row r="70" spans="3:23" ht="12" customHeight="1" x14ac:dyDescent="0.4">
      <c r="C70" s="619" t="s">
        <v>464</v>
      </c>
      <c r="D70" s="620"/>
      <c r="E70" s="621"/>
      <c r="F70" s="572" t="str">
        <f>入力シート!I83&amp;""</f>
        <v/>
      </c>
      <c r="G70" s="573"/>
      <c r="H70" s="573"/>
      <c r="I70" s="573"/>
      <c r="J70" s="573"/>
      <c r="K70" s="573"/>
      <c r="L70" s="573"/>
      <c r="M70" s="573"/>
      <c r="N70" s="573"/>
      <c r="O70" s="573"/>
      <c r="P70" s="573"/>
      <c r="Q70" s="573"/>
      <c r="R70" s="573"/>
      <c r="S70" s="573"/>
      <c r="T70" s="611"/>
      <c r="U70" s="572" t="str">
        <f>入力シート!I92&amp;""</f>
        <v/>
      </c>
      <c r="V70" s="573"/>
      <c r="W70" s="574"/>
    </row>
    <row r="71" spans="3:23" x14ac:dyDescent="0.4">
      <c r="C71" s="622"/>
      <c r="D71" s="623"/>
      <c r="E71" s="624"/>
      <c r="F71" s="588"/>
      <c r="G71" s="589"/>
      <c r="H71" s="589"/>
      <c r="I71" s="589"/>
      <c r="J71" s="589"/>
      <c r="K71" s="589"/>
      <c r="L71" s="589"/>
      <c r="M71" s="589"/>
      <c r="N71" s="589"/>
      <c r="O71" s="589"/>
      <c r="P71" s="589"/>
      <c r="Q71" s="589"/>
      <c r="R71" s="589"/>
      <c r="S71" s="589"/>
      <c r="T71" s="612"/>
      <c r="U71" s="588"/>
      <c r="V71" s="589"/>
      <c r="W71" s="590"/>
    </row>
    <row r="72" spans="3:23" ht="12" customHeight="1" x14ac:dyDescent="0.4">
      <c r="C72" s="482" t="s">
        <v>465</v>
      </c>
      <c r="D72" s="483"/>
      <c r="E72" s="484"/>
      <c r="F72" s="607" t="str">
        <f>入力シート!I93&amp;""</f>
        <v/>
      </c>
      <c r="G72" s="608"/>
      <c r="H72" s="572" t="str">
        <f>入力シート!I94&amp;""</f>
        <v/>
      </c>
      <c r="I72" s="573"/>
      <c r="J72" s="573"/>
      <c r="K72" s="573"/>
      <c r="L72" s="573"/>
      <c r="M72" s="573"/>
      <c r="N72" s="573"/>
      <c r="O72" s="611"/>
      <c r="P72" s="613" t="str">
        <f>入力シート!I95&amp;""</f>
        <v/>
      </c>
      <c r="Q72" s="614"/>
      <c r="R72" s="614"/>
      <c r="S72" s="614"/>
      <c r="T72" s="614"/>
      <c r="U72" s="614"/>
      <c r="V72" s="614"/>
      <c r="W72" s="615"/>
    </row>
    <row r="73" spans="3:23" x14ac:dyDescent="0.4">
      <c r="C73" s="485"/>
      <c r="D73" s="486"/>
      <c r="E73" s="487"/>
      <c r="F73" s="609"/>
      <c r="G73" s="610"/>
      <c r="H73" s="588"/>
      <c r="I73" s="589"/>
      <c r="J73" s="589"/>
      <c r="K73" s="589"/>
      <c r="L73" s="589"/>
      <c r="M73" s="589"/>
      <c r="N73" s="589"/>
      <c r="O73" s="612"/>
      <c r="P73" s="616"/>
      <c r="Q73" s="617"/>
      <c r="R73" s="617"/>
      <c r="S73" s="617"/>
      <c r="T73" s="617"/>
      <c r="U73" s="617"/>
      <c r="V73" s="617"/>
      <c r="W73" s="618"/>
    </row>
    <row r="74" spans="3:23" ht="12" customHeight="1" x14ac:dyDescent="0.4">
      <c r="C74" s="482" t="s">
        <v>466</v>
      </c>
      <c r="D74" s="483"/>
      <c r="E74" s="484"/>
      <c r="F74" s="488" t="str">
        <f>入力シート!I96&amp;""</f>
        <v/>
      </c>
      <c r="G74" s="490"/>
      <c r="H74" s="558" t="str">
        <f>入力シート!I98&amp;""</f>
        <v/>
      </c>
      <c r="I74" s="559"/>
      <c r="J74" s="559"/>
      <c r="K74" s="559"/>
      <c r="L74" s="559"/>
      <c r="M74" s="559"/>
      <c r="N74" s="559"/>
      <c r="O74" s="559"/>
      <c r="P74" s="625" t="str">
        <f>入力シート!I100&amp;""</f>
        <v/>
      </c>
      <c r="Q74" s="625"/>
      <c r="R74" s="625"/>
      <c r="S74" s="625"/>
      <c r="T74" s="625"/>
      <c r="U74" s="625"/>
      <c r="V74" s="625"/>
      <c r="W74" s="626"/>
    </row>
    <row r="75" spans="3:23" x14ac:dyDescent="0.4">
      <c r="C75" s="485"/>
      <c r="D75" s="486"/>
      <c r="E75" s="487"/>
      <c r="F75" s="491"/>
      <c r="G75" s="493"/>
      <c r="H75" s="562"/>
      <c r="I75" s="563"/>
      <c r="J75" s="563"/>
      <c r="K75" s="563"/>
      <c r="L75" s="563"/>
      <c r="M75" s="563"/>
      <c r="N75" s="563"/>
      <c r="O75" s="563"/>
      <c r="P75" s="625"/>
      <c r="Q75" s="625"/>
      <c r="R75" s="625"/>
      <c r="S75" s="625"/>
      <c r="T75" s="625"/>
      <c r="U75" s="625"/>
      <c r="V75" s="625"/>
      <c r="W75" s="626"/>
    </row>
    <row r="76" spans="3:23" ht="12" customHeight="1" x14ac:dyDescent="0.4">
      <c r="C76" s="634" t="str">
        <f>入力シート!I101&amp;""</f>
        <v/>
      </c>
      <c r="D76" s="635"/>
      <c r="E76" s="608"/>
      <c r="F76" s="639" t="str">
        <f>IF(入力シート!I102="", "", 入力シート!I102)</f>
        <v/>
      </c>
      <c r="G76" s="640"/>
      <c r="H76" s="640"/>
      <c r="I76" s="640"/>
      <c r="J76" s="640"/>
      <c r="K76" s="640"/>
      <c r="L76" s="641"/>
      <c r="M76" s="518" t="s">
        <v>467</v>
      </c>
      <c r="N76" s="483"/>
      <c r="O76" s="483"/>
      <c r="P76" s="484"/>
      <c r="Q76" s="639" t="str">
        <f>IF(入力シート!I103="", "", 入力シート!I103)</f>
        <v/>
      </c>
      <c r="R76" s="640"/>
      <c r="S76" s="640"/>
      <c r="T76" s="640"/>
      <c r="U76" s="640"/>
      <c r="V76" s="640"/>
      <c r="W76" s="646"/>
    </row>
    <row r="77" spans="3:23" ht="12.6" customHeight="1" thickBot="1" x14ac:dyDescent="0.45">
      <c r="C77" s="636"/>
      <c r="D77" s="637"/>
      <c r="E77" s="638"/>
      <c r="F77" s="642"/>
      <c r="G77" s="643"/>
      <c r="H77" s="643"/>
      <c r="I77" s="643"/>
      <c r="J77" s="643"/>
      <c r="K77" s="643"/>
      <c r="L77" s="644"/>
      <c r="M77" s="645"/>
      <c r="N77" s="539"/>
      <c r="O77" s="539"/>
      <c r="P77" s="540"/>
      <c r="Q77" s="642"/>
      <c r="R77" s="643"/>
      <c r="S77" s="643"/>
      <c r="T77" s="643"/>
      <c r="U77" s="643"/>
      <c r="V77" s="643"/>
      <c r="W77" s="647"/>
    </row>
    <row r="78" spans="3:23" ht="5.0999999999999996" customHeight="1" thickBot="1" x14ac:dyDescent="0.45">
      <c r="C78" s="18"/>
      <c r="D78" s="18"/>
      <c r="E78" s="18"/>
      <c r="F78" s="18"/>
      <c r="G78" s="18"/>
      <c r="H78" s="18"/>
      <c r="I78" s="18"/>
      <c r="J78" s="18"/>
      <c r="K78" s="18"/>
      <c r="L78" s="18"/>
      <c r="M78" s="18"/>
      <c r="N78" s="18"/>
      <c r="O78" s="18"/>
      <c r="P78" s="18"/>
      <c r="Q78" s="18"/>
      <c r="R78" s="18"/>
      <c r="S78" s="18"/>
      <c r="T78" s="18"/>
      <c r="U78" s="18"/>
      <c r="V78" s="18"/>
      <c r="W78" s="18"/>
    </row>
    <row r="79" spans="3:23" x14ac:dyDescent="0.4">
      <c r="C79" s="545" t="s">
        <v>468</v>
      </c>
      <c r="D79" s="546"/>
      <c r="E79" s="546"/>
      <c r="F79" s="546"/>
      <c r="G79" s="546"/>
      <c r="H79" s="546"/>
      <c r="I79" s="547"/>
      <c r="J79" s="556" t="s">
        <v>466</v>
      </c>
      <c r="K79" s="546"/>
      <c r="L79" s="547"/>
      <c r="M79" s="556" t="s">
        <v>469</v>
      </c>
      <c r="N79" s="546"/>
      <c r="O79" s="546"/>
      <c r="P79" s="547"/>
      <c r="Q79" s="556" t="s">
        <v>470</v>
      </c>
      <c r="R79" s="546"/>
      <c r="S79" s="546"/>
      <c r="T79" s="547"/>
      <c r="U79" s="556" t="s">
        <v>471</v>
      </c>
      <c r="V79" s="546"/>
      <c r="W79" s="557"/>
    </row>
    <row r="80" spans="3:23" x14ac:dyDescent="0.4">
      <c r="C80" s="485"/>
      <c r="D80" s="486"/>
      <c r="E80" s="486"/>
      <c r="F80" s="486"/>
      <c r="G80" s="486"/>
      <c r="H80" s="486"/>
      <c r="I80" s="487"/>
      <c r="J80" s="519"/>
      <c r="K80" s="486"/>
      <c r="L80" s="487"/>
      <c r="M80" s="519"/>
      <c r="N80" s="486"/>
      <c r="O80" s="486"/>
      <c r="P80" s="487"/>
      <c r="Q80" s="519"/>
      <c r="R80" s="486"/>
      <c r="S80" s="486"/>
      <c r="T80" s="487"/>
      <c r="U80" s="519"/>
      <c r="V80" s="486"/>
      <c r="W80" s="525"/>
    </row>
    <row r="81" spans="1:23" ht="12" customHeight="1" x14ac:dyDescent="0.4">
      <c r="B81" s="16" t="s">
        <v>246</v>
      </c>
      <c r="C81" s="648" t="str">
        <f>入力シート!I110&amp;""</f>
        <v/>
      </c>
      <c r="D81" s="533"/>
      <c r="E81" s="533"/>
      <c r="F81" s="533"/>
      <c r="G81" s="533"/>
      <c r="H81" s="533"/>
      <c r="I81" s="649"/>
      <c r="J81" s="488" t="str">
        <f>入力シート!I111&amp;""</f>
        <v/>
      </c>
      <c r="K81" s="489"/>
      <c r="L81" s="490"/>
      <c r="M81" s="656" t="str">
        <f>IF(入力シート!I113="", "", 入力シート!I113)</f>
        <v/>
      </c>
      <c r="N81" s="657"/>
      <c r="O81" s="657"/>
      <c r="P81" s="658"/>
      <c r="Q81" s="656" t="str">
        <f>IF(入力シート!I115="", "", 入力シート!I115)</f>
        <v/>
      </c>
      <c r="R81" s="657"/>
      <c r="S81" s="657"/>
      <c r="T81" s="658"/>
      <c r="U81" s="488" t="str">
        <f>入力シート!I114&amp;""</f>
        <v/>
      </c>
      <c r="V81" s="489"/>
      <c r="W81" s="494"/>
    </row>
    <row r="82" spans="1:23" ht="12" customHeight="1" x14ac:dyDescent="0.4">
      <c r="C82" s="650"/>
      <c r="D82" s="651"/>
      <c r="E82" s="651"/>
      <c r="F82" s="651"/>
      <c r="G82" s="651"/>
      <c r="H82" s="651"/>
      <c r="I82" s="652"/>
      <c r="J82" s="653"/>
      <c r="K82" s="654"/>
      <c r="L82" s="655"/>
      <c r="M82" s="659"/>
      <c r="N82" s="660"/>
      <c r="O82" s="660"/>
      <c r="P82" s="661"/>
      <c r="Q82" s="659"/>
      <c r="R82" s="660"/>
      <c r="S82" s="660"/>
      <c r="T82" s="661"/>
      <c r="U82" s="653"/>
      <c r="V82" s="654"/>
      <c r="W82" s="662"/>
    </row>
    <row r="83" spans="1:23" ht="12" customHeight="1" x14ac:dyDescent="0.4">
      <c r="B83" s="16" t="s">
        <v>264</v>
      </c>
      <c r="C83" s="663" t="str">
        <f>入力シート!I116&amp;""</f>
        <v/>
      </c>
      <c r="D83" s="664"/>
      <c r="E83" s="664"/>
      <c r="F83" s="664"/>
      <c r="G83" s="664"/>
      <c r="H83" s="664"/>
      <c r="I83" s="665"/>
      <c r="J83" s="667" t="str">
        <f>入力シート!I117&amp;""</f>
        <v/>
      </c>
      <c r="K83" s="668"/>
      <c r="L83" s="669"/>
      <c r="M83" s="670" t="str">
        <f>IF(入力シート!I119="", "", 入力シート!I119)</f>
        <v/>
      </c>
      <c r="N83" s="671"/>
      <c r="O83" s="671"/>
      <c r="P83" s="672"/>
      <c r="Q83" s="670" t="str">
        <f>IF(入力シート!I121="", "", 入力シート!I121)</f>
        <v/>
      </c>
      <c r="R83" s="671"/>
      <c r="S83" s="671"/>
      <c r="T83" s="672"/>
      <c r="U83" s="667" t="str">
        <f>入力シート!I120&amp;""</f>
        <v/>
      </c>
      <c r="V83" s="668"/>
      <c r="W83" s="676"/>
    </row>
    <row r="84" spans="1:23" ht="12" customHeight="1" x14ac:dyDescent="0.4">
      <c r="C84" s="666"/>
      <c r="D84" s="536"/>
      <c r="E84" s="536"/>
      <c r="F84" s="536"/>
      <c r="G84" s="536"/>
      <c r="H84" s="536"/>
      <c r="I84" s="551"/>
      <c r="J84" s="491"/>
      <c r="K84" s="492"/>
      <c r="L84" s="493"/>
      <c r="M84" s="673"/>
      <c r="N84" s="674"/>
      <c r="O84" s="674"/>
      <c r="P84" s="675"/>
      <c r="Q84" s="673"/>
      <c r="R84" s="674"/>
      <c r="S84" s="674"/>
      <c r="T84" s="675"/>
      <c r="U84" s="677"/>
      <c r="V84" s="678"/>
      <c r="W84" s="679"/>
    </row>
    <row r="85" spans="1:23" ht="12" customHeight="1" x14ac:dyDescent="0.4">
      <c r="B85" s="16" t="s">
        <v>277</v>
      </c>
      <c r="C85" s="648" t="str">
        <f>入力シート!I122&amp;""</f>
        <v/>
      </c>
      <c r="D85" s="533"/>
      <c r="E85" s="533"/>
      <c r="F85" s="533"/>
      <c r="G85" s="533"/>
      <c r="H85" s="533"/>
      <c r="I85" s="649"/>
      <c r="J85" s="488" t="str">
        <f>入力シート!I123&amp;""</f>
        <v/>
      </c>
      <c r="K85" s="489"/>
      <c r="L85" s="490"/>
      <c r="M85" s="518" t="s">
        <v>472</v>
      </c>
      <c r="N85" s="483"/>
      <c r="O85" s="483"/>
      <c r="P85" s="484"/>
      <c r="Q85" s="656" t="str">
        <f>IF(入力シート!I124="", "", 入力シート!I124)</f>
        <v/>
      </c>
      <c r="R85" s="657"/>
      <c r="S85" s="657"/>
      <c r="T85" s="658"/>
      <c r="U85" s="518"/>
      <c r="V85" s="483"/>
      <c r="W85" s="524"/>
    </row>
    <row r="86" spans="1:23" ht="12.6" customHeight="1" thickBot="1" x14ac:dyDescent="0.45">
      <c r="C86" s="680"/>
      <c r="D86" s="554"/>
      <c r="E86" s="554"/>
      <c r="F86" s="554"/>
      <c r="G86" s="554"/>
      <c r="H86" s="554"/>
      <c r="I86" s="681"/>
      <c r="J86" s="541"/>
      <c r="K86" s="542"/>
      <c r="L86" s="543"/>
      <c r="M86" s="645"/>
      <c r="N86" s="539"/>
      <c r="O86" s="539"/>
      <c r="P86" s="540"/>
      <c r="Q86" s="682"/>
      <c r="R86" s="683"/>
      <c r="S86" s="683"/>
      <c r="T86" s="684"/>
      <c r="U86" s="645"/>
      <c r="V86" s="539"/>
      <c r="W86" s="685"/>
    </row>
    <row r="87" spans="1:23" ht="12.6" customHeight="1" x14ac:dyDescent="0.4">
      <c r="C87" s="281"/>
      <c r="D87" s="281"/>
      <c r="E87" s="281"/>
      <c r="F87" s="281"/>
      <c r="G87" s="281"/>
      <c r="H87" s="281"/>
      <c r="I87" s="281"/>
      <c r="J87" s="282"/>
      <c r="K87" s="282"/>
      <c r="L87" s="282"/>
      <c r="M87" s="210"/>
      <c r="N87" s="210"/>
      <c r="O87" s="210"/>
      <c r="P87" s="210"/>
      <c r="Q87" s="211"/>
      <c r="R87" s="211"/>
      <c r="S87" s="211"/>
      <c r="T87" s="211"/>
      <c r="U87" s="210"/>
      <c r="V87" s="210"/>
      <c r="W87" s="210"/>
    </row>
    <row r="88" spans="1:23" ht="12.75" thickBot="1" x14ac:dyDescent="0.45">
      <c r="A88" s="21"/>
      <c r="B88" s="22"/>
      <c r="C88" s="23"/>
      <c r="D88" s="23"/>
      <c r="E88" s="23"/>
      <c r="F88" s="23"/>
      <c r="G88" s="23"/>
      <c r="H88" s="23"/>
      <c r="I88" s="23"/>
      <c r="J88" s="23"/>
      <c r="K88" s="23"/>
      <c r="L88" s="23"/>
      <c r="M88" s="23"/>
      <c r="N88" s="23"/>
      <c r="O88" s="23"/>
      <c r="P88" s="23"/>
      <c r="Q88" s="23"/>
      <c r="R88" s="23"/>
      <c r="S88" s="23"/>
      <c r="T88" s="23"/>
      <c r="U88" s="23"/>
      <c r="V88" s="23"/>
      <c r="W88" s="23"/>
    </row>
    <row r="89" spans="1:23" ht="14.25" customHeight="1" x14ac:dyDescent="0.4">
      <c r="C89" s="686" t="s">
        <v>433</v>
      </c>
      <c r="D89" s="687"/>
      <c r="E89" s="688"/>
      <c r="F89" s="502" t="str">
        <f>F2&amp;""</f>
        <v/>
      </c>
      <c r="G89" s="503"/>
      <c r="H89" s="503"/>
      <c r="I89" s="504"/>
      <c r="J89" s="18"/>
      <c r="K89" s="18"/>
      <c r="L89" s="18"/>
      <c r="M89" s="18"/>
      <c r="N89" s="18"/>
      <c r="O89" s="18"/>
      <c r="P89" s="692" t="s">
        <v>434</v>
      </c>
      <c r="Q89" s="693"/>
      <c r="R89" s="696" t="str">
        <f>入力シート!I13&amp;""</f>
        <v/>
      </c>
      <c r="S89" s="697"/>
      <c r="T89" s="698"/>
      <c r="U89" s="696" t="str">
        <f>入力シート!I14&amp;""</f>
        <v/>
      </c>
      <c r="V89" s="697"/>
      <c r="W89" s="698"/>
    </row>
    <row r="90" spans="1:23" ht="12.6" customHeight="1" thickBot="1" x14ac:dyDescent="0.45">
      <c r="C90" s="689"/>
      <c r="D90" s="690"/>
      <c r="E90" s="691"/>
      <c r="F90" s="505"/>
      <c r="G90" s="506"/>
      <c r="H90" s="506"/>
      <c r="I90" s="507"/>
      <c r="J90" s="18"/>
      <c r="K90" s="18"/>
      <c r="L90" s="18"/>
      <c r="M90" s="18"/>
      <c r="N90" s="18"/>
      <c r="O90" s="18"/>
      <c r="P90" s="694"/>
      <c r="Q90" s="695"/>
      <c r="R90" s="699"/>
      <c r="S90" s="700"/>
      <c r="T90" s="701"/>
      <c r="U90" s="699"/>
      <c r="V90" s="700"/>
      <c r="W90" s="701"/>
    </row>
    <row r="91" spans="1:23" x14ac:dyDescent="0.4">
      <c r="C91" s="18"/>
      <c r="D91" s="18"/>
      <c r="E91" s="18"/>
      <c r="F91" s="18"/>
      <c r="G91" s="18"/>
      <c r="H91" s="18"/>
      <c r="I91" s="18"/>
      <c r="J91" s="18"/>
      <c r="K91" s="18"/>
      <c r="L91" s="18"/>
      <c r="M91" s="18"/>
      <c r="N91" s="18"/>
      <c r="O91" s="18"/>
      <c r="P91" s="18"/>
      <c r="Q91" s="18"/>
      <c r="R91" s="18"/>
      <c r="S91" s="18"/>
      <c r="T91" s="18"/>
      <c r="U91" s="18"/>
      <c r="V91" s="18"/>
      <c r="W91" s="18"/>
    </row>
    <row r="92" spans="1:23" x14ac:dyDescent="0.4">
      <c r="C92" s="18"/>
      <c r="D92" s="18"/>
      <c r="E92" s="18"/>
      <c r="F92" s="18"/>
      <c r="G92" s="18"/>
      <c r="H92" s="18"/>
      <c r="I92" s="18"/>
      <c r="J92" s="18"/>
      <c r="K92" s="18"/>
      <c r="L92" s="18"/>
      <c r="M92" s="18"/>
      <c r="N92" s="18"/>
      <c r="O92" s="18"/>
      <c r="P92" s="18"/>
      <c r="Q92" s="18"/>
      <c r="R92" s="18"/>
      <c r="S92" s="18"/>
      <c r="T92" s="18"/>
      <c r="U92" s="18"/>
      <c r="V92" s="18"/>
      <c r="W92" s="18"/>
    </row>
    <row r="93" spans="1:23" x14ac:dyDescent="0.4">
      <c r="C93" s="18"/>
      <c r="D93" s="18"/>
      <c r="E93" s="18"/>
      <c r="F93" s="18"/>
      <c r="G93" s="18"/>
      <c r="H93" s="18"/>
      <c r="I93" s="18"/>
      <c r="J93" s="18"/>
      <c r="K93" s="18"/>
      <c r="L93" s="18"/>
      <c r="M93" s="18"/>
      <c r="N93" s="18"/>
      <c r="O93" s="18"/>
      <c r="P93" s="18"/>
      <c r="Q93" s="18"/>
      <c r="R93" s="18"/>
      <c r="S93" s="18"/>
      <c r="T93" s="18"/>
      <c r="U93" s="18"/>
      <c r="V93" s="18"/>
      <c r="W93" s="18"/>
    </row>
    <row r="94" spans="1:23" x14ac:dyDescent="0.4">
      <c r="C94" s="18"/>
      <c r="D94" s="18"/>
      <c r="E94" s="18"/>
      <c r="F94" s="18"/>
      <c r="G94" s="18"/>
      <c r="H94" s="18"/>
      <c r="I94" s="18"/>
      <c r="J94" s="18"/>
      <c r="K94" s="18"/>
      <c r="L94" s="18"/>
      <c r="M94" s="18"/>
      <c r="N94" s="18"/>
      <c r="O94" s="18"/>
      <c r="P94" s="18"/>
      <c r="Q94" s="18"/>
      <c r="R94" s="18"/>
      <c r="S94" s="18"/>
      <c r="T94" s="18"/>
      <c r="U94" s="18"/>
      <c r="V94" s="18"/>
      <c r="W94" s="18"/>
    </row>
    <row r="95" spans="1:23" x14ac:dyDescent="0.4">
      <c r="C95" s="18"/>
      <c r="D95" s="18"/>
      <c r="E95" s="18"/>
      <c r="F95" s="18"/>
      <c r="G95" s="18"/>
      <c r="H95" s="18"/>
      <c r="I95" s="18"/>
      <c r="J95" s="18"/>
      <c r="K95" s="18"/>
      <c r="L95" s="18"/>
      <c r="M95" s="18"/>
      <c r="N95" s="18"/>
      <c r="O95" s="18"/>
      <c r="P95" s="18"/>
      <c r="Q95" s="18"/>
      <c r="R95" s="18"/>
      <c r="S95" s="18"/>
      <c r="T95" s="18"/>
      <c r="U95" s="18"/>
      <c r="V95" s="18"/>
      <c r="W95" s="18"/>
    </row>
    <row r="96" spans="1:23" ht="5.0999999999999996" customHeight="1" thickBot="1" x14ac:dyDescent="0.45">
      <c r="C96" s="18"/>
      <c r="D96" s="18"/>
      <c r="E96" s="18"/>
      <c r="F96" s="18"/>
      <c r="G96" s="18"/>
      <c r="H96" s="18"/>
      <c r="I96" s="18"/>
      <c r="J96" s="18"/>
      <c r="K96" s="18"/>
      <c r="L96" s="18"/>
      <c r="M96" s="18"/>
      <c r="N96" s="18"/>
      <c r="O96" s="18"/>
      <c r="P96" s="18"/>
      <c r="Q96" s="18"/>
      <c r="R96" s="18"/>
      <c r="S96" s="18"/>
      <c r="T96" s="18"/>
      <c r="U96" s="18"/>
      <c r="V96" s="18"/>
      <c r="W96" s="18"/>
    </row>
    <row r="97" spans="2:23" x14ac:dyDescent="0.4">
      <c r="B97" s="16" t="s">
        <v>285</v>
      </c>
      <c r="C97" s="545" t="s">
        <v>473</v>
      </c>
      <c r="D97" s="546"/>
      <c r="E97" s="546"/>
      <c r="F97" s="546"/>
      <c r="G97" s="546"/>
      <c r="H97" s="546"/>
      <c r="I97" s="547"/>
      <c r="J97" s="548" t="str">
        <f>入力シート!I125&amp;""</f>
        <v/>
      </c>
      <c r="K97" s="549"/>
      <c r="L97" s="549"/>
      <c r="M97" s="549"/>
      <c r="N97" s="549"/>
      <c r="O97" s="549"/>
      <c r="P97" s="549"/>
      <c r="Q97" s="549"/>
      <c r="R97" s="549"/>
      <c r="S97" s="549"/>
      <c r="T97" s="549"/>
      <c r="U97" s="549"/>
      <c r="V97" s="549"/>
      <c r="W97" s="552"/>
    </row>
    <row r="98" spans="2:23" ht="12.75" thickBot="1" x14ac:dyDescent="0.45">
      <c r="C98" s="538"/>
      <c r="D98" s="539"/>
      <c r="E98" s="539"/>
      <c r="F98" s="539"/>
      <c r="G98" s="539"/>
      <c r="H98" s="539"/>
      <c r="I98" s="540"/>
      <c r="J98" s="553"/>
      <c r="K98" s="554"/>
      <c r="L98" s="554"/>
      <c r="M98" s="554"/>
      <c r="N98" s="554"/>
      <c r="O98" s="554"/>
      <c r="P98" s="554"/>
      <c r="Q98" s="554"/>
      <c r="R98" s="554"/>
      <c r="S98" s="554"/>
      <c r="T98" s="554"/>
      <c r="U98" s="554"/>
      <c r="V98" s="554"/>
      <c r="W98" s="555"/>
    </row>
    <row r="99" spans="2:23" ht="5.0999999999999996" customHeight="1" thickBot="1" x14ac:dyDescent="0.45">
      <c r="C99" s="18"/>
      <c r="D99" s="18"/>
      <c r="E99" s="18"/>
      <c r="F99" s="18"/>
      <c r="G99" s="18"/>
      <c r="H99" s="18"/>
      <c r="I99" s="18"/>
      <c r="J99" s="18"/>
      <c r="K99" s="18"/>
      <c r="L99" s="18"/>
      <c r="M99" s="18"/>
      <c r="N99" s="18"/>
      <c r="O99" s="18"/>
      <c r="P99" s="18"/>
      <c r="Q99" s="18"/>
      <c r="R99" s="18"/>
      <c r="S99" s="18"/>
      <c r="T99" s="18"/>
      <c r="U99" s="18"/>
      <c r="V99" s="18"/>
      <c r="W99" s="18"/>
    </row>
    <row r="100" spans="2:23" ht="12.75" customHeight="1" x14ac:dyDescent="0.4">
      <c r="B100" s="16" t="s">
        <v>289</v>
      </c>
      <c r="C100" s="545" t="s">
        <v>474</v>
      </c>
      <c r="D100" s="546"/>
      <c r="E100" s="546"/>
      <c r="F100" s="546"/>
      <c r="G100" s="546"/>
      <c r="H100" s="546"/>
      <c r="I100" s="547"/>
      <c r="J100" s="584" t="str">
        <f>入力シート!I126&amp;""</f>
        <v/>
      </c>
      <c r="K100" s="585"/>
      <c r="L100" s="586"/>
      <c r="M100" s="548" t="str">
        <f>入力シート!I127&amp;""</f>
        <v/>
      </c>
      <c r="N100" s="549"/>
      <c r="O100" s="549"/>
      <c r="P100" s="549"/>
      <c r="Q100" s="549"/>
      <c r="R100" s="549"/>
      <c r="S100" s="549"/>
      <c r="T100" s="549"/>
      <c r="U100" s="549"/>
      <c r="V100" s="549"/>
      <c r="W100" s="552"/>
    </row>
    <row r="101" spans="2:23" ht="12.75" thickBot="1" x14ac:dyDescent="0.45">
      <c r="C101" s="538"/>
      <c r="D101" s="539"/>
      <c r="E101" s="539"/>
      <c r="F101" s="539"/>
      <c r="G101" s="539"/>
      <c r="H101" s="539"/>
      <c r="I101" s="540"/>
      <c r="J101" s="541"/>
      <c r="K101" s="542"/>
      <c r="L101" s="543"/>
      <c r="M101" s="553"/>
      <c r="N101" s="554"/>
      <c r="O101" s="554"/>
      <c r="P101" s="554"/>
      <c r="Q101" s="554"/>
      <c r="R101" s="554"/>
      <c r="S101" s="554"/>
      <c r="T101" s="554"/>
      <c r="U101" s="554"/>
      <c r="V101" s="554"/>
      <c r="W101" s="555"/>
    </row>
    <row r="102" spans="2:23" ht="5.0999999999999996" customHeight="1" thickBot="1" x14ac:dyDescent="0.45">
      <c r="C102" s="18"/>
      <c r="D102" s="18"/>
      <c r="E102" s="18"/>
      <c r="F102" s="18"/>
      <c r="G102" s="18"/>
      <c r="H102" s="18"/>
      <c r="I102" s="18"/>
      <c r="J102" s="18"/>
      <c r="K102" s="18"/>
      <c r="L102" s="18"/>
      <c r="M102" s="18"/>
      <c r="N102" s="18"/>
      <c r="O102" s="18"/>
      <c r="P102" s="18"/>
      <c r="Q102" s="18"/>
      <c r="R102" s="18"/>
      <c r="S102" s="18"/>
      <c r="T102" s="18"/>
      <c r="U102" s="18"/>
      <c r="V102" s="18"/>
      <c r="W102" s="18"/>
    </row>
    <row r="103" spans="2:23" x14ac:dyDescent="0.4">
      <c r="C103" s="545" t="s">
        <v>475</v>
      </c>
      <c r="D103" s="546"/>
      <c r="E103" s="546"/>
      <c r="F103" s="546"/>
      <c r="G103" s="546"/>
      <c r="H103" s="546"/>
      <c r="I103" s="547"/>
      <c r="J103" s="712" t="str">
        <f>入力シート!I128&amp;""</f>
        <v/>
      </c>
      <c r="K103" s="713"/>
      <c r="L103" s="714"/>
      <c r="M103" s="556" t="s">
        <v>476</v>
      </c>
      <c r="N103" s="546"/>
      <c r="O103" s="546"/>
      <c r="P103" s="546"/>
      <c r="Q103" s="546"/>
      <c r="R103" s="546"/>
      <c r="S103" s="546"/>
      <c r="T103" s="547"/>
      <c r="U103" s="712" t="str">
        <f>入力シート!I129&amp;""</f>
        <v/>
      </c>
      <c r="V103" s="713"/>
      <c r="W103" s="718"/>
    </row>
    <row r="104" spans="2:23" ht="12.75" thickBot="1" x14ac:dyDescent="0.45">
      <c r="C104" s="538"/>
      <c r="D104" s="539"/>
      <c r="E104" s="539"/>
      <c r="F104" s="539"/>
      <c r="G104" s="539"/>
      <c r="H104" s="539"/>
      <c r="I104" s="540"/>
      <c r="J104" s="715"/>
      <c r="K104" s="716"/>
      <c r="L104" s="717"/>
      <c r="M104" s="645"/>
      <c r="N104" s="539"/>
      <c r="O104" s="539"/>
      <c r="P104" s="539"/>
      <c r="Q104" s="539"/>
      <c r="R104" s="539"/>
      <c r="S104" s="539"/>
      <c r="T104" s="540"/>
      <c r="U104" s="715"/>
      <c r="V104" s="716"/>
      <c r="W104" s="719"/>
    </row>
    <row r="105" spans="2:23" ht="5.0999999999999996" customHeight="1" thickBot="1" x14ac:dyDescent="0.45">
      <c r="C105" s="18"/>
      <c r="D105" s="18"/>
      <c r="E105" s="18"/>
      <c r="F105" s="18"/>
      <c r="G105" s="18"/>
      <c r="H105" s="18"/>
      <c r="I105" s="18"/>
      <c r="J105" s="18"/>
      <c r="K105" s="18"/>
      <c r="L105" s="18"/>
      <c r="M105" s="18"/>
      <c r="N105" s="18"/>
      <c r="O105" s="18"/>
      <c r="P105" s="18"/>
      <c r="Q105" s="18"/>
      <c r="R105" s="18"/>
      <c r="S105" s="18"/>
      <c r="T105" s="18"/>
      <c r="U105" s="18"/>
      <c r="V105" s="18"/>
      <c r="W105" s="18"/>
    </row>
    <row r="106" spans="2:23" ht="13.9" customHeight="1" x14ac:dyDescent="0.4">
      <c r="C106" s="720" t="s">
        <v>477</v>
      </c>
      <c r="D106" s="721"/>
      <c r="E106" s="721"/>
      <c r="F106" s="721"/>
      <c r="G106" s="721"/>
      <c r="H106" s="721"/>
      <c r="I106" s="722"/>
      <c r="J106" s="548" t="str">
        <f>入力シート!I130&amp;""</f>
        <v/>
      </c>
      <c r="K106" s="549"/>
      <c r="L106" s="549"/>
      <c r="M106" s="549"/>
      <c r="N106" s="549"/>
      <c r="O106" s="549"/>
      <c r="P106" s="549"/>
      <c r="Q106" s="549"/>
      <c r="R106" s="549"/>
      <c r="S106" s="549"/>
      <c r="T106" s="549"/>
      <c r="U106" s="549"/>
      <c r="V106" s="549"/>
      <c r="W106" s="552"/>
    </row>
    <row r="107" spans="2:23" ht="13.9" customHeight="1" x14ac:dyDescent="0.4">
      <c r="C107" s="482"/>
      <c r="D107" s="483"/>
      <c r="E107" s="483"/>
      <c r="F107" s="483"/>
      <c r="G107" s="483"/>
      <c r="H107" s="483"/>
      <c r="I107" s="484"/>
      <c r="J107" s="702"/>
      <c r="K107" s="651"/>
      <c r="L107" s="651"/>
      <c r="M107" s="651"/>
      <c r="N107" s="651"/>
      <c r="O107" s="651"/>
      <c r="P107" s="651"/>
      <c r="Q107" s="651"/>
      <c r="R107" s="651"/>
      <c r="S107" s="651"/>
      <c r="T107" s="651"/>
      <c r="U107" s="651"/>
      <c r="V107" s="651"/>
      <c r="W107" s="703"/>
    </row>
    <row r="108" spans="2:23" ht="13.9" customHeight="1" x14ac:dyDescent="0.4">
      <c r="C108" s="723" t="s">
        <v>478</v>
      </c>
      <c r="D108" s="724"/>
      <c r="E108" s="724"/>
      <c r="F108" s="724"/>
      <c r="G108" s="724"/>
      <c r="H108" s="724"/>
      <c r="I108" s="725"/>
      <c r="J108" s="704" t="str">
        <f>入力シート!I131&amp;""</f>
        <v/>
      </c>
      <c r="K108" s="705"/>
      <c r="L108" s="705"/>
      <c r="M108" s="705"/>
      <c r="N108" s="705"/>
      <c r="O108" s="705"/>
      <c r="P108" s="705"/>
      <c r="Q108" s="705"/>
      <c r="R108" s="705"/>
      <c r="S108" s="705"/>
      <c r="T108" s="705"/>
      <c r="U108" s="705"/>
      <c r="V108" s="705"/>
      <c r="W108" s="706"/>
    </row>
    <row r="109" spans="2:23" ht="13.9" customHeight="1" thickBot="1" x14ac:dyDescent="0.45">
      <c r="C109" s="726"/>
      <c r="D109" s="727"/>
      <c r="E109" s="727"/>
      <c r="F109" s="727"/>
      <c r="G109" s="727"/>
      <c r="H109" s="727"/>
      <c r="I109" s="728"/>
      <c r="J109" s="707"/>
      <c r="K109" s="708"/>
      <c r="L109" s="708"/>
      <c r="M109" s="708"/>
      <c r="N109" s="708"/>
      <c r="O109" s="708"/>
      <c r="P109" s="708"/>
      <c r="Q109" s="708"/>
      <c r="R109" s="708"/>
      <c r="S109" s="708"/>
      <c r="T109" s="708"/>
      <c r="U109" s="708"/>
      <c r="V109" s="708"/>
      <c r="W109" s="709"/>
    </row>
    <row r="110" spans="2:23" ht="5.0999999999999996" customHeight="1" thickBot="1" x14ac:dyDescent="0.45">
      <c r="C110" s="18"/>
      <c r="D110" s="18"/>
      <c r="E110" s="18"/>
      <c r="F110" s="18"/>
      <c r="G110" s="18"/>
      <c r="H110" s="18"/>
      <c r="I110" s="18"/>
      <c r="J110" s="18"/>
      <c r="K110" s="18"/>
      <c r="L110" s="18"/>
      <c r="M110" s="18"/>
      <c r="N110" s="18"/>
      <c r="O110" s="18"/>
      <c r="P110" s="18"/>
      <c r="Q110" s="18"/>
      <c r="R110" s="18"/>
      <c r="S110" s="18"/>
      <c r="T110" s="18"/>
      <c r="U110" s="18"/>
      <c r="V110" s="18"/>
      <c r="W110" s="18"/>
    </row>
    <row r="111" spans="2:23" x14ac:dyDescent="0.4">
      <c r="C111" s="545" t="s">
        <v>479</v>
      </c>
      <c r="D111" s="546"/>
      <c r="E111" s="546"/>
      <c r="F111" s="546"/>
      <c r="G111" s="546"/>
      <c r="H111" s="546"/>
      <c r="I111" s="546"/>
      <c r="J111" s="24"/>
      <c r="K111" s="24"/>
      <c r="L111" s="24"/>
      <c r="M111" s="24"/>
      <c r="N111" s="24"/>
      <c r="O111" s="24"/>
      <c r="P111" s="24"/>
      <c r="Q111" s="24"/>
      <c r="R111" s="24"/>
      <c r="S111" s="24"/>
      <c r="T111" s="24"/>
      <c r="U111" s="24"/>
      <c r="V111" s="24"/>
      <c r="W111" s="25"/>
    </row>
    <row r="112" spans="2:23" x14ac:dyDescent="0.4">
      <c r="C112" s="485"/>
      <c r="D112" s="486"/>
      <c r="E112" s="486"/>
      <c r="F112" s="486"/>
      <c r="G112" s="486"/>
      <c r="H112" s="486"/>
      <c r="I112" s="486"/>
      <c r="J112" s="26"/>
      <c r="K112" s="26"/>
      <c r="L112" s="26"/>
      <c r="M112" s="26"/>
      <c r="N112" s="26"/>
      <c r="O112" s="26"/>
      <c r="P112" s="26"/>
      <c r="Q112" s="26"/>
      <c r="R112" s="26"/>
      <c r="S112" s="26"/>
      <c r="T112" s="26"/>
      <c r="U112" s="26"/>
      <c r="V112" s="26"/>
      <c r="W112" s="27"/>
    </row>
    <row r="113" spans="1:23" x14ac:dyDescent="0.4">
      <c r="C113" s="482" t="s">
        <v>480</v>
      </c>
      <c r="D113" s="483"/>
      <c r="E113" s="483"/>
      <c r="F113" s="483"/>
      <c r="G113" s="483"/>
      <c r="H113" s="483"/>
      <c r="I113" s="484"/>
      <c r="J113" s="532" t="str">
        <f>入力シート!I132&amp;""</f>
        <v/>
      </c>
      <c r="K113" s="533"/>
      <c r="L113" s="533"/>
      <c r="M113" s="533"/>
      <c r="N113" s="533"/>
      <c r="O113" s="533"/>
      <c r="P113" s="533"/>
      <c r="Q113" s="533"/>
      <c r="R113" s="533"/>
      <c r="S113" s="533"/>
      <c r="T113" s="533"/>
      <c r="U113" s="533"/>
      <c r="V113" s="533"/>
      <c r="W113" s="534"/>
    </row>
    <row r="114" spans="1:23" x14ac:dyDescent="0.4">
      <c r="C114" s="526"/>
      <c r="D114" s="527"/>
      <c r="E114" s="527"/>
      <c r="F114" s="527"/>
      <c r="G114" s="527"/>
      <c r="H114" s="527"/>
      <c r="I114" s="528"/>
      <c r="J114" s="702"/>
      <c r="K114" s="651"/>
      <c r="L114" s="651"/>
      <c r="M114" s="651"/>
      <c r="N114" s="651"/>
      <c r="O114" s="651"/>
      <c r="P114" s="651"/>
      <c r="Q114" s="651"/>
      <c r="R114" s="651"/>
      <c r="S114" s="651"/>
      <c r="T114" s="651"/>
      <c r="U114" s="651"/>
      <c r="V114" s="651"/>
      <c r="W114" s="703"/>
    </row>
    <row r="115" spans="1:23" x14ac:dyDescent="0.4">
      <c r="C115" s="526"/>
      <c r="D115" s="527"/>
      <c r="E115" s="527"/>
      <c r="F115" s="527"/>
      <c r="G115" s="527"/>
      <c r="H115" s="527"/>
      <c r="I115" s="528"/>
      <c r="J115" s="710" t="str">
        <f>入力シート!I133&amp;""</f>
        <v/>
      </c>
      <c r="K115" s="664"/>
      <c r="L115" s="664"/>
      <c r="M115" s="664"/>
      <c r="N115" s="664"/>
      <c r="O115" s="664"/>
      <c r="P115" s="664"/>
      <c r="Q115" s="664"/>
      <c r="R115" s="664"/>
      <c r="S115" s="664"/>
      <c r="T115" s="664"/>
      <c r="U115" s="664"/>
      <c r="V115" s="664"/>
      <c r="W115" s="711"/>
    </row>
    <row r="116" spans="1:23" x14ac:dyDescent="0.4">
      <c r="C116" s="485"/>
      <c r="D116" s="486"/>
      <c r="E116" s="486"/>
      <c r="F116" s="486"/>
      <c r="G116" s="486"/>
      <c r="H116" s="486"/>
      <c r="I116" s="487"/>
      <c r="J116" s="535"/>
      <c r="K116" s="536"/>
      <c r="L116" s="536"/>
      <c r="M116" s="536"/>
      <c r="N116" s="536"/>
      <c r="O116" s="536"/>
      <c r="P116" s="536"/>
      <c r="Q116" s="536"/>
      <c r="R116" s="536"/>
      <c r="S116" s="536"/>
      <c r="T116" s="536"/>
      <c r="U116" s="536"/>
      <c r="V116" s="536"/>
      <c r="W116" s="537"/>
    </row>
    <row r="117" spans="1:23" x14ac:dyDescent="0.4">
      <c r="C117" s="482" t="s">
        <v>481</v>
      </c>
      <c r="D117" s="483"/>
      <c r="E117" s="483"/>
      <c r="F117" s="483"/>
      <c r="G117" s="483"/>
      <c r="H117" s="483"/>
      <c r="I117" s="484"/>
      <c r="J117" s="518" t="s">
        <v>482</v>
      </c>
      <c r="K117" s="483"/>
      <c r="L117" s="483"/>
      <c r="M117" s="484"/>
      <c r="N117" s="518" t="s">
        <v>483</v>
      </c>
      <c r="O117" s="483"/>
      <c r="P117" s="483"/>
      <c r="Q117" s="483"/>
      <c r="R117" s="484"/>
      <c r="S117" s="518" t="s">
        <v>484</v>
      </c>
      <c r="T117" s="483"/>
      <c r="U117" s="483"/>
      <c r="V117" s="483"/>
      <c r="W117" s="524"/>
    </row>
    <row r="118" spans="1:23" x14ac:dyDescent="0.4">
      <c r="C118" s="485"/>
      <c r="D118" s="486"/>
      <c r="E118" s="486"/>
      <c r="F118" s="486"/>
      <c r="G118" s="486"/>
      <c r="H118" s="486"/>
      <c r="I118" s="487"/>
      <c r="J118" s="519"/>
      <c r="K118" s="486"/>
      <c r="L118" s="486"/>
      <c r="M118" s="487"/>
      <c r="N118" s="519"/>
      <c r="O118" s="486"/>
      <c r="P118" s="486"/>
      <c r="Q118" s="486"/>
      <c r="R118" s="487"/>
      <c r="S118" s="519"/>
      <c r="T118" s="486"/>
      <c r="U118" s="486"/>
      <c r="V118" s="486"/>
      <c r="W118" s="525"/>
    </row>
    <row r="119" spans="1:23" x14ac:dyDescent="0.4">
      <c r="B119" s="16" t="s">
        <v>314</v>
      </c>
      <c r="C119" s="648" t="str">
        <f>入力シート!I135&amp;""</f>
        <v/>
      </c>
      <c r="D119" s="533"/>
      <c r="E119" s="533"/>
      <c r="F119" s="533"/>
      <c r="G119" s="533"/>
      <c r="H119" s="533"/>
      <c r="I119" s="649"/>
      <c r="J119" s="656" t="str">
        <f>IF(入力シート!I136="", "", 入力シート!I136)</f>
        <v/>
      </c>
      <c r="K119" s="657"/>
      <c r="L119" s="657"/>
      <c r="M119" s="658"/>
      <c r="N119" s="532" t="str">
        <f>入力シート!I137&amp;""</f>
        <v/>
      </c>
      <c r="O119" s="533"/>
      <c r="P119" s="533"/>
      <c r="Q119" s="533"/>
      <c r="R119" s="649"/>
      <c r="S119" s="532" t="str">
        <f>入力シート!I138&amp;""</f>
        <v/>
      </c>
      <c r="T119" s="533"/>
      <c r="U119" s="533"/>
      <c r="V119" s="533"/>
      <c r="W119" s="534"/>
    </row>
    <row r="120" spans="1:23" x14ac:dyDescent="0.4">
      <c r="C120" s="666"/>
      <c r="D120" s="536"/>
      <c r="E120" s="536"/>
      <c r="F120" s="536"/>
      <c r="G120" s="536"/>
      <c r="H120" s="536"/>
      <c r="I120" s="551"/>
      <c r="J120" s="673"/>
      <c r="K120" s="674"/>
      <c r="L120" s="674"/>
      <c r="M120" s="675"/>
      <c r="N120" s="535"/>
      <c r="O120" s="536"/>
      <c r="P120" s="536"/>
      <c r="Q120" s="536"/>
      <c r="R120" s="551"/>
      <c r="S120" s="535"/>
      <c r="T120" s="536"/>
      <c r="U120" s="536"/>
      <c r="V120" s="536"/>
      <c r="W120" s="537"/>
    </row>
    <row r="121" spans="1:23" x14ac:dyDescent="0.4">
      <c r="B121" s="16" t="s">
        <v>325</v>
      </c>
      <c r="C121" s="648" t="str">
        <f>入力シート!I139&amp;""</f>
        <v/>
      </c>
      <c r="D121" s="533"/>
      <c r="E121" s="533"/>
      <c r="F121" s="533"/>
      <c r="G121" s="533"/>
      <c r="H121" s="533"/>
      <c r="I121" s="649"/>
      <c r="J121" s="656" t="str">
        <f>IF(入力シート!I140="", "", 入力シート!I140)</f>
        <v/>
      </c>
      <c r="K121" s="657"/>
      <c r="L121" s="657"/>
      <c r="M121" s="658"/>
      <c r="N121" s="532" t="str">
        <f>入力シート!I141&amp;""</f>
        <v/>
      </c>
      <c r="O121" s="533"/>
      <c r="P121" s="533"/>
      <c r="Q121" s="533"/>
      <c r="R121" s="649"/>
      <c r="S121" s="532" t="str">
        <f>入力シート!I142&amp;""</f>
        <v/>
      </c>
      <c r="T121" s="533"/>
      <c r="U121" s="533"/>
      <c r="V121" s="533"/>
      <c r="W121" s="534"/>
    </row>
    <row r="122" spans="1:23" x14ac:dyDescent="0.4">
      <c r="C122" s="666"/>
      <c r="D122" s="536"/>
      <c r="E122" s="536"/>
      <c r="F122" s="536"/>
      <c r="G122" s="536"/>
      <c r="H122" s="536"/>
      <c r="I122" s="551"/>
      <c r="J122" s="673"/>
      <c r="K122" s="674"/>
      <c r="L122" s="674"/>
      <c r="M122" s="675"/>
      <c r="N122" s="535"/>
      <c r="O122" s="536"/>
      <c r="P122" s="536"/>
      <c r="Q122" s="536"/>
      <c r="R122" s="551"/>
      <c r="S122" s="535"/>
      <c r="T122" s="536"/>
      <c r="U122" s="536"/>
      <c r="V122" s="536"/>
      <c r="W122" s="537"/>
    </row>
    <row r="123" spans="1:23" x14ac:dyDescent="0.4">
      <c r="B123" s="16" t="s">
        <v>336</v>
      </c>
      <c r="C123" s="648" t="str">
        <f>入力シート!I143&amp;""</f>
        <v/>
      </c>
      <c r="D123" s="533"/>
      <c r="E123" s="533"/>
      <c r="F123" s="533"/>
      <c r="G123" s="533"/>
      <c r="H123" s="533"/>
      <c r="I123" s="649"/>
      <c r="J123" s="656" t="str">
        <f>IF(入力シート!I144="", "", 入力シート!I144)</f>
        <v/>
      </c>
      <c r="K123" s="657"/>
      <c r="L123" s="657"/>
      <c r="M123" s="658"/>
      <c r="N123" s="532" t="str">
        <f>入力シート!I145&amp;""</f>
        <v/>
      </c>
      <c r="O123" s="533"/>
      <c r="P123" s="533"/>
      <c r="Q123" s="533"/>
      <c r="R123" s="649"/>
      <c r="S123" s="532" t="str">
        <f>入力シート!I146&amp;""</f>
        <v/>
      </c>
      <c r="T123" s="533"/>
      <c r="U123" s="533"/>
      <c r="V123" s="533"/>
      <c r="W123" s="534"/>
    </row>
    <row r="124" spans="1:23" ht="12.75" thickBot="1" x14ac:dyDescent="0.45">
      <c r="C124" s="680"/>
      <c r="D124" s="554"/>
      <c r="E124" s="554"/>
      <c r="F124" s="554"/>
      <c r="G124" s="554"/>
      <c r="H124" s="554"/>
      <c r="I124" s="681"/>
      <c r="J124" s="682"/>
      <c r="K124" s="683"/>
      <c r="L124" s="683"/>
      <c r="M124" s="684"/>
      <c r="N124" s="553"/>
      <c r="O124" s="554"/>
      <c r="P124" s="554"/>
      <c r="Q124" s="554"/>
      <c r="R124" s="681"/>
      <c r="S124" s="553"/>
      <c r="T124" s="554"/>
      <c r="U124" s="554"/>
      <c r="V124" s="554"/>
      <c r="W124" s="555"/>
    </row>
    <row r="125" spans="1:23" x14ac:dyDescent="0.4">
      <c r="A125" s="21"/>
      <c r="B125" s="22"/>
      <c r="C125" s="23"/>
      <c r="D125" s="23"/>
      <c r="E125" s="23"/>
      <c r="F125" s="23"/>
      <c r="G125" s="23"/>
      <c r="H125" s="23"/>
      <c r="I125" s="23"/>
      <c r="J125" s="23"/>
      <c r="K125" s="23"/>
      <c r="L125" s="23"/>
      <c r="M125" s="23"/>
      <c r="N125" s="23"/>
      <c r="O125" s="23"/>
      <c r="P125" s="23"/>
      <c r="Q125" s="23"/>
      <c r="R125" s="23"/>
      <c r="S125" s="23"/>
      <c r="T125" s="23"/>
      <c r="U125" s="23"/>
      <c r="V125" s="23"/>
      <c r="W125" s="23"/>
    </row>
    <row r="126" spans="1:23" x14ac:dyDescent="0.4">
      <c r="A126" s="21"/>
      <c r="B126" s="22"/>
      <c r="C126" s="23"/>
      <c r="D126" s="23"/>
      <c r="E126" s="23"/>
      <c r="F126" s="23"/>
      <c r="G126" s="23"/>
      <c r="H126" s="23"/>
      <c r="I126" s="23"/>
      <c r="J126" s="23"/>
      <c r="K126" s="23"/>
      <c r="L126" s="23"/>
      <c r="M126" s="23"/>
      <c r="N126" s="23"/>
      <c r="O126" s="23"/>
      <c r="P126" s="23"/>
      <c r="Q126" s="23"/>
      <c r="R126" s="23"/>
      <c r="S126" s="23"/>
      <c r="T126" s="23"/>
      <c r="U126" s="23"/>
      <c r="V126" s="23"/>
      <c r="W126" s="23"/>
    </row>
    <row r="127" spans="1:23" ht="12.75" customHeight="1" x14ac:dyDescent="0.4">
      <c r="A127" s="21"/>
      <c r="B127" s="22"/>
      <c r="C127" s="23"/>
      <c r="D127" s="23"/>
      <c r="E127" s="23"/>
      <c r="F127" s="23"/>
      <c r="G127" s="23"/>
      <c r="H127" s="23"/>
      <c r="I127" s="23"/>
      <c r="J127" s="23"/>
      <c r="K127" s="23"/>
      <c r="L127" s="23"/>
      <c r="M127" s="23"/>
      <c r="N127" s="23"/>
      <c r="O127" s="23"/>
      <c r="P127" s="23"/>
      <c r="Q127" s="23"/>
      <c r="R127" s="23"/>
      <c r="S127" s="23"/>
      <c r="T127" s="23"/>
      <c r="U127" s="23"/>
      <c r="V127" s="23"/>
      <c r="W127" s="23"/>
    </row>
    <row r="128" spans="1:23" ht="12" customHeight="1" x14ac:dyDescent="0.4">
      <c r="A128" s="21"/>
      <c r="B128" s="22"/>
      <c r="C128" s="23"/>
      <c r="D128" s="23"/>
      <c r="E128" s="23"/>
      <c r="F128" s="23"/>
      <c r="G128" s="23"/>
      <c r="H128" s="23"/>
      <c r="I128" s="23"/>
      <c r="J128" s="23"/>
      <c r="K128" s="23"/>
      <c r="L128" s="23"/>
      <c r="M128" s="23"/>
      <c r="N128" s="23"/>
      <c r="O128" s="23"/>
      <c r="P128" s="23"/>
      <c r="Q128" s="23"/>
      <c r="R128" s="23"/>
      <c r="S128" s="23"/>
      <c r="T128" s="23"/>
      <c r="U128" s="23"/>
      <c r="V128" s="23"/>
      <c r="W128" s="23"/>
    </row>
    <row r="129" spans="1:23" x14ac:dyDescent="0.4">
      <c r="A129" s="21"/>
      <c r="B129" s="22"/>
      <c r="C129" s="23"/>
      <c r="D129" s="23"/>
      <c r="E129" s="23"/>
      <c r="F129" s="23"/>
      <c r="G129" s="23"/>
      <c r="H129" s="23"/>
      <c r="I129" s="23"/>
      <c r="J129" s="23"/>
      <c r="K129" s="23"/>
      <c r="L129" s="23"/>
      <c r="M129" s="23"/>
      <c r="N129" s="23"/>
      <c r="O129" s="23"/>
      <c r="P129" s="23"/>
      <c r="Q129" s="23"/>
      <c r="R129" s="23"/>
      <c r="S129" s="23"/>
      <c r="T129" s="23"/>
      <c r="U129" s="23"/>
      <c r="V129" s="23"/>
      <c r="W129" s="23"/>
    </row>
    <row r="130" spans="1:23" x14ac:dyDescent="0.4">
      <c r="A130" s="21"/>
      <c r="B130" s="22"/>
      <c r="C130" s="23"/>
      <c r="D130" s="23"/>
      <c r="E130" s="23"/>
      <c r="F130" s="23"/>
      <c r="G130" s="23"/>
      <c r="H130" s="23"/>
      <c r="I130" s="23"/>
      <c r="J130" s="23"/>
      <c r="K130" s="23"/>
      <c r="L130" s="23"/>
      <c r="M130" s="23"/>
      <c r="N130" s="23"/>
      <c r="O130" s="23"/>
      <c r="P130" s="23"/>
      <c r="Q130" s="23"/>
      <c r="R130" s="23"/>
      <c r="S130" s="23"/>
      <c r="T130" s="23"/>
      <c r="U130" s="23"/>
      <c r="V130" s="23"/>
      <c r="W130" s="23"/>
    </row>
    <row r="131" spans="1:23" x14ac:dyDescent="0.4">
      <c r="A131" s="21"/>
      <c r="B131" s="22"/>
      <c r="C131" s="23"/>
      <c r="D131" s="23"/>
      <c r="E131" s="23"/>
      <c r="F131" s="23"/>
      <c r="G131" s="23"/>
      <c r="H131" s="23"/>
      <c r="I131" s="23"/>
      <c r="J131" s="23"/>
      <c r="K131" s="23"/>
      <c r="L131" s="23"/>
      <c r="M131" s="23"/>
      <c r="N131" s="23"/>
      <c r="O131" s="23"/>
      <c r="P131" s="23"/>
      <c r="Q131" s="23"/>
      <c r="R131" s="23"/>
      <c r="S131" s="23"/>
      <c r="T131" s="23"/>
      <c r="U131" s="23"/>
      <c r="V131" s="23"/>
      <c r="W131" s="23"/>
    </row>
    <row r="132" spans="1:23" x14ac:dyDescent="0.4">
      <c r="A132" s="21"/>
      <c r="B132" s="22"/>
      <c r="C132" s="23"/>
      <c r="D132" s="23"/>
      <c r="E132" s="23"/>
      <c r="F132" s="23"/>
      <c r="G132" s="23"/>
      <c r="H132" s="23"/>
      <c r="I132" s="23"/>
      <c r="J132" s="23"/>
      <c r="K132" s="23"/>
      <c r="L132" s="23"/>
      <c r="M132" s="23"/>
      <c r="N132" s="23"/>
      <c r="O132" s="23"/>
      <c r="P132" s="23"/>
      <c r="Q132" s="23"/>
      <c r="R132" s="23"/>
      <c r="S132" s="23"/>
      <c r="T132" s="23"/>
      <c r="U132" s="23"/>
      <c r="V132" s="23"/>
      <c r="W132" s="23"/>
    </row>
    <row r="133" spans="1:23" x14ac:dyDescent="0.4">
      <c r="A133" s="21"/>
      <c r="B133" s="22"/>
      <c r="C133" s="23"/>
      <c r="D133" s="23"/>
      <c r="E133" s="23"/>
      <c r="F133" s="23"/>
      <c r="G133" s="23"/>
      <c r="H133" s="23"/>
      <c r="I133" s="23"/>
      <c r="J133" s="23"/>
      <c r="K133" s="23"/>
      <c r="L133" s="23"/>
      <c r="M133" s="23"/>
      <c r="N133" s="23"/>
      <c r="O133" s="23"/>
      <c r="P133" s="23"/>
      <c r="Q133" s="23"/>
      <c r="R133" s="23"/>
      <c r="S133" s="23"/>
      <c r="T133" s="23"/>
      <c r="U133" s="23"/>
      <c r="V133" s="23"/>
      <c r="W133" s="23"/>
    </row>
    <row r="134" spans="1:23" x14ac:dyDescent="0.4">
      <c r="A134" s="21"/>
      <c r="B134" s="22"/>
      <c r="C134" s="23"/>
      <c r="D134" s="23"/>
      <c r="E134" s="23"/>
      <c r="F134" s="23"/>
      <c r="G134" s="23"/>
      <c r="H134" s="23"/>
      <c r="I134" s="23"/>
      <c r="J134" s="23"/>
      <c r="K134" s="23"/>
      <c r="L134" s="23"/>
      <c r="M134" s="23"/>
      <c r="N134" s="23"/>
      <c r="O134" s="23"/>
      <c r="P134" s="23"/>
      <c r="Q134" s="23"/>
      <c r="R134" s="23"/>
      <c r="S134" s="23"/>
      <c r="T134" s="23"/>
      <c r="U134" s="23"/>
      <c r="V134" s="23"/>
      <c r="W134" s="23"/>
    </row>
    <row r="135" spans="1:23" x14ac:dyDescent="0.4">
      <c r="A135" s="21"/>
      <c r="B135" s="22"/>
      <c r="C135" s="23"/>
      <c r="D135" s="23"/>
      <c r="E135" s="23"/>
      <c r="F135" s="23"/>
      <c r="G135" s="23"/>
      <c r="H135" s="23"/>
      <c r="I135" s="23"/>
      <c r="J135" s="23"/>
      <c r="K135" s="23"/>
      <c r="L135" s="23"/>
      <c r="M135" s="23"/>
      <c r="N135" s="23"/>
      <c r="O135" s="23"/>
      <c r="P135" s="23"/>
      <c r="Q135" s="23"/>
      <c r="R135" s="23"/>
      <c r="S135" s="23"/>
      <c r="T135" s="23"/>
      <c r="U135" s="23"/>
      <c r="V135" s="23"/>
      <c r="W135" s="23"/>
    </row>
    <row r="136" spans="1:23" x14ac:dyDescent="0.4">
      <c r="A136" s="21"/>
      <c r="B136" s="22"/>
      <c r="C136" s="23"/>
      <c r="D136" s="23"/>
      <c r="E136" s="23"/>
      <c r="F136" s="23"/>
      <c r="G136" s="23"/>
      <c r="H136" s="23"/>
      <c r="I136" s="23"/>
      <c r="J136" s="23"/>
      <c r="K136" s="23"/>
      <c r="L136" s="23"/>
      <c r="M136" s="23"/>
      <c r="N136" s="23"/>
      <c r="O136" s="23"/>
      <c r="P136" s="23"/>
      <c r="Q136" s="23"/>
      <c r="R136" s="23"/>
      <c r="S136" s="23"/>
      <c r="T136" s="23"/>
      <c r="U136" s="23"/>
      <c r="V136" s="23"/>
      <c r="W136" s="23"/>
    </row>
    <row r="137" spans="1:23" x14ac:dyDescent="0.4">
      <c r="A137" s="21"/>
      <c r="B137" s="22"/>
      <c r="C137" s="23"/>
      <c r="D137" s="23"/>
      <c r="E137" s="23"/>
      <c r="F137" s="23"/>
      <c r="G137" s="23"/>
      <c r="H137" s="23"/>
      <c r="I137" s="23"/>
      <c r="J137" s="23"/>
      <c r="K137" s="23"/>
      <c r="L137" s="23"/>
      <c r="M137" s="23"/>
      <c r="N137" s="23"/>
      <c r="O137" s="23"/>
      <c r="P137" s="23"/>
      <c r="Q137" s="23"/>
      <c r="R137" s="23"/>
      <c r="S137" s="23"/>
      <c r="T137" s="23"/>
      <c r="U137" s="23"/>
      <c r="V137" s="23"/>
      <c r="W137" s="23"/>
    </row>
    <row r="138" spans="1:23" x14ac:dyDescent="0.4">
      <c r="A138" s="21"/>
      <c r="B138" s="22"/>
      <c r="C138" s="23"/>
      <c r="D138" s="23"/>
      <c r="E138" s="23"/>
      <c r="F138" s="23"/>
      <c r="G138" s="23"/>
      <c r="H138" s="23"/>
      <c r="I138" s="23"/>
      <c r="J138" s="23"/>
      <c r="K138" s="23"/>
      <c r="L138" s="23"/>
      <c r="M138" s="23"/>
      <c r="N138" s="23"/>
      <c r="O138" s="23"/>
      <c r="P138" s="23"/>
      <c r="Q138" s="23"/>
      <c r="R138" s="23"/>
      <c r="S138" s="23"/>
      <c r="T138" s="23"/>
      <c r="U138" s="23"/>
      <c r="V138" s="23"/>
      <c r="W138" s="23"/>
    </row>
    <row r="139" spans="1:23" x14ac:dyDescent="0.4">
      <c r="A139" s="21"/>
      <c r="B139" s="22"/>
      <c r="C139" s="23"/>
      <c r="D139" s="23"/>
      <c r="E139" s="23"/>
      <c r="F139" s="23"/>
      <c r="G139" s="23"/>
      <c r="H139" s="23"/>
      <c r="I139" s="23"/>
      <c r="J139" s="23"/>
      <c r="K139" s="23"/>
      <c r="L139" s="23"/>
      <c r="M139" s="23"/>
      <c r="N139" s="23"/>
      <c r="O139" s="23"/>
      <c r="P139" s="23"/>
      <c r="Q139" s="23"/>
      <c r="R139" s="23"/>
      <c r="S139" s="23"/>
      <c r="T139" s="23"/>
      <c r="U139" s="23"/>
      <c r="V139" s="23"/>
      <c r="W139" s="23"/>
    </row>
    <row r="140" spans="1:23" x14ac:dyDescent="0.4">
      <c r="A140" s="21"/>
      <c r="B140" s="22"/>
      <c r="C140" s="23"/>
      <c r="D140" s="23"/>
      <c r="E140" s="23"/>
      <c r="F140" s="23"/>
      <c r="G140" s="23"/>
      <c r="H140" s="23"/>
      <c r="I140" s="23"/>
      <c r="J140" s="23"/>
      <c r="K140" s="23"/>
      <c r="L140" s="23"/>
      <c r="M140" s="23"/>
      <c r="N140" s="23"/>
      <c r="O140" s="23"/>
      <c r="P140" s="23"/>
      <c r="Q140" s="23"/>
      <c r="R140" s="23"/>
      <c r="S140" s="23"/>
      <c r="T140" s="23"/>
      <c r="U140" s="23"/>
      <c r="V140" s="23"/>
      <c r="W140" s="23"/>
    </row>
    <row r="141" spans="1:23" x14ac:dyDescent="0.4">
      <c r="A141" s="21"/>
      <c r="B141" s="22"/>
      <c r="C141" s="23"/>
      <c r="D141" s="23"/>
      <c r="E141" s="23"/>
      <c r="F141" s="23"/>
      <c r="G141" s="23"/>
      <c r="H141" s="23"/>
      <c r="I141" s="23"/>
      <c r="J141" s="23"/>
      <c r="K141" s="23"/>
      <c r="L141" s="23"/>
      <c r="M141" s="23"/>
      <c r="N141" s="23"/>
      <c r="O141" s="23"/>
      <c r="P141" s="23"/>
      <c r="Q141" s="23"/>
      <c r="R141" s="23"/>
      <c r="S141" s="23"/>
      <c r="T141" s="23"/>
      <c r="U141" s="23"/>
      <c r="V141" s="23"/>
      <c r="W141" s="23"/>
    </row>
    <row r="142" spans="1:23" x14ac:dyDescent="0.4">
      <c r="A142" s="21"/>
      <c r="B142" s="22"/>
      <c r="C142" s="23"/>
      <c r="D142" s="23"/>
      <c r="E142" s="23"/>
      <c r="F142" s="23"/>
      <c r="G142" s="23"/>
      <c r="H142" s="23"/>
      <c r="I142" s="23"/>
      <c r="J142" s="23"/>
      <c r="K142" s="23"/>
      <c r="L142" s="23"/>
      <c r="M142" s="23"/>
      <c r="N142" s="23"/>
      <c r="O142" s="23"/>
      <c r="P142" s="23"/>
      <c r="Q142" s="23"/>
      <c r="R142" s="23"/>
      <c r="S142" s="23"/>
      <c r="T142" s="23"/>
      <c r="U142" s="23"/>
      <c r="V142" s="23"/>
      <c r="W142" s="23"/>
    </row>
    <row r="143" spans="1:23" x14ac:dyDescent="0.4">
      <c r="A143" s="21"/>
      <c r="B143" s="22"/>
      <c r="C143" s="23"/>
      <c r="D143" s="23"/>
      <c r="E143" s="23"/>
      <c r="F143" s="23"/>
      <c r="G143" s="23"/>
      <c r="H143" s="23"/>
      <c r="I143" s="23"/>
      <c r="J143" s="23"/>
      <c r="K143" s="23"/>
      <c r="L143" s="23"/>
      <c r="M143" s="23"/>
      <c r="N143" s="23"/>
      <c r="O143" s="23"/>
      <c r="P143" s="23"/>
      <c r="Q143" s="23"/>
      <c r="R143" s="23"/>
      <c r="S143" s="23"/>
      <c r="T143" s="23"/>
      <c r="U143" s="23"/>
      <c r="V143" s="23"/>
      <c r="W143" s="23"/>
    </row>
    <row r="144" spans="1:23" x14ac:dyDescent="0.4">
      <c r="A144" s="21"/>
      <c r="B144" s="22"/>
      <c r="C144" s="23"/>
      <c r="D144" s="23"/>
      <c r="E144" s="23"/>
      <c r="F144" s="23"/>
      <c r="G144" s="23"/>
      <c r="H144" s="23"/>
      <c r="I144" s="23"/>
      <c r="J144" s="23"/>
      <c r="K144" s="23"/>
      <c r="L144" s="23"/>
      <c r="M144" s="23"/>
      <c r="N144" s="23"/>
      <c r="O144" s="23"/>
      <c r="P144" s="23"/>
      <c r="Q144" s="23"/>
      <c r="R144" s="23"/>
      <c r="S144" s="23"/>
      <c r="T144" s="23"/>
      <c r="U144" s="23"/>
      <c r="V144" s="23"/>
      <c r="W144" s="23"/>
    </row>
    <row r="145" spans="1:23" x14ac:dyDescent="0.4">
      <c r="A145" s="21"/>
      <c r="B145" s="22"/>
      <c r="C145" s="23"/>
      <c r="D145" s="23"/>
      <c r="E145" s="23"/>
      <c r="F145" s="23"/>
      <c r="G145" s="23"/>
      <c r="H145" s="23"/>
      <c r="I145" s="23"/>
      <c r="J145" s="23"/>
      <c r="K145" s="23"/>
      <c r="L145" s="23"/>
      <c r="M145" s="23"/>
      <c r="N145" s="23"/>
      <c r="O145" s="23"/>
      <c r="P145" s="23"/>
      <c r="Q145" s="23"/>
      <c r="R145" s="23"/>
      <c r="S145" s="23"/>
      <c r="T145" s="23"/>
      <c r="U145" s="23"/>
      <c r="V145" s="23"/>
      <c r="W145" s="23"/>
    </row>
    <row r="146" spans="1:23" x14ac:dyDescent="0.4">
      <c r="A146" s="21"/>
      <c r="B146" s="22"/>
      <c r="C146" s="23"/>
      <c r="D146" s="23"/>
      <c r="E146" s="23"/>
      <c r="F146" s="23"/>
      <c r="G146" s="23"/>
      <c r="H146" s="23"/>
      <c r="I146" s="23"/>
      <c r="J146" s="23"/>
      <c r="K146" s="23"/>
      <c r="L146" s="23"/>
      <c r="M146" s="23"/>
      <c r="N146" s="23"/>
      <c r="O146" s="23"/>
      <c r="P146" s="23"/>
      <c r="Q146" s="23"/>
      <c r="R146" s="23"/>
      <c r="S146" s="23"/>
      <c r="T146" s="23"/>
      <c r="U146" s="23"/>
      <c r="V146" s="23"/>
      <c r="W146" s="23"/>
    </row>
    <row r="147" spans="1:23" x14ac:dyDescent="0.4">
      <c r="A147" s="21"/>
      <c r="B147" s="22"/>
      <c r="C147" s="23"/>
      <c r="D147" s="23"/>
      <c r="E147" s="23"/>
      <c r="F147" s="23"/>
      <c r="G147" s="23"/>
      <c r="H147" s="23"/>
      <c r="I147" s="23"/>
      <c r="J147" s="23"/>
      <c r="K147" s="23"/>
      <c r="L147" s="23"/>
      <c r="M147" s="23"/>
      <c r="N147" s="23"/>
      <c r="O147" s="23"/>
      <c r="P147" s="23"/>
      <c r="Q147" s="23"/>
      <c r="R147" s="23"/>
      <c r="S147" s="23"/>
      <c r="T147" s="23"/>
      <c r="U147" s="23"/>
      <c r="V147" s="23"/>
      <c r="W147" s="23"/>
    </row>
    <row r="148" spans="1:23" x14ac:dyDescent="0.4">
      <c r="A148" s="21"/>
      <c r="B148" s="22"/>
      <c r="C148" s="23"/>
      <c r="D148" s="23"/>
      <c r="E148" s="23"/>
      <c r="F148" s="23"/>
      <c r="G148" s="23"/>
      <c r="H148" s="23"/>
      <c r="I148" s="23"/>
      <c r="J148" s="23"/>
      <c r="K148" s="23"/>
      <c r="L148" s="23"/>
      <c r="M148" s="23"/>
      <c r="N148" s="23"/>
      <c r="O148" s="23"/>
      <c r="P148" s="23"/>
      <c r="Q148" s="23"/>
      <c r="R148" s="23"/>
      <c r="S148" s="23"/>
      <c r="T148" s="23"/>
      <c r="U148" s="23"/>
      <c r="V148" s="23"/>
      <c r="W148" s="23"/>
    </row>
    <row r="149" spans="1:23" x14ac:dyDescent="0.4">
      <c r="A149" s="21"/>
      <c r="B149" s="22"/>
      <c r="C149" s="23"/>
      <c r="D149" s="23"/>
      <c r="E149" s="23"/>
      <c r="F149" s="23"/>
      <c r="G149" s="23"/>
      <c r="H149" s="23"/>
      <c r="I149" s="23"/>
      <c r="J149" s="23"/>
      <c r="K149" s="23"/>
      <c r="L149" s="23"/>
      <c r="M149" s="23"/>
      <c r="N149" s="23"/>
      <c r="O149" s="23"/>
      <c r="P149" s="23"/>
      <c r="Q149" s="23"/>
      <c r="R149" s="23"/>
      <c r="S149" s="23"/>
      <c r="T149" s="23"/>
      <c r="U149" s="23"/>
      <c r="V149" s="23"/>
      <c r="W149" s="23"/>
    </row>
    <row r="150" spans="1:23" x14ac:dyDescent="0.4">
      <c r="A150" s="21"/>
      <c r="B150" s="22"/>
      <c r="C150" s="23"/>
      <c r="D150" s="23"/>
      <c r="E150" s="23"/>
      <c r="F150" s="23"/>
      <c r="G150" s="23"/>
      <c r="H150" s="23"/>
      <c r="I150" s="23"/>
      <c r="J150" s="23"/>
      <c r="K150" s="23"/>
      <c r="L150" s="23"/>
      <c r="M150" s="23"/>
      <c r="N150" s="23"/>
      <c r="O150" s="23"/>
      <c r="P150" s="23"/>
      <c r="Q150" s="23"/>
      <c r="R150" s="23"/>
      <c r="S150" s="23"/>
      <c r="T150" s="23"/>
      <c r="U150" s="23"/>
      <c r="V150" s="23"/>
      <c r="W150" s="23"/>
    </row>
    <row r="151" spans="1:23" x14ac:dyDescent="0.4">
      <c r="A151" s="21"/>
      <c r="B151" s="22"/>
      <c r="C151" s="23"/>
      <c r="D151" s="23"/>
      <c r="E151" s="23"/>
      <c r="F151" s="23"/>
      <c r="G151" s="23"/>
      <c r="H151" s="23"/>
      <c r="I151" s="23"/>
      <c r="J151" s="23"/>
      <c r="K151" s="23"/>
      <c r="L151" s="23"/>
      <c r="M151" s="23"/>
      <c r="N151" s="23"/>
      <c r="O151" s="23"/>
      <c r="P151" s="23"/>
      <c r="Q151" s="23"/>
      <c r="R151" s="23"/>
      <c r="S151" s="23"/>
      <c r="T151" s="23"/>
      <c r="U151" s="23"/>
      <c r="V151" s="23"/>
      <c r="W151" s="23"/>
    </row>
    <row r="152" spans="1:23" x14ac:dyDescent="0.4">
      <c r="A152" s="21"/>
      <c r="B152" s="22"/>
      <c r="C152" s="23"/>
      <c r="D152" s="23"/>
      <c r="E152" s="23"/>
      <c r="F152" s="23"/>
      <c r="G152" s="23"/>
      <c r="H152" s="23"/>
      <c r="I152" s="23"/>
      <c r="J152" s="23"/>
      <c r="K152" s="23"/>
      <c r="L152" s="23"/>
      <c r="M152" s="23"/>
      <c r="N152" s="23"/>
      <c r="O152" s="23"/>
      <c r="P152" s="23"/>
      <c r="Q152" s="23"/>
      <c r="R152" s="23"/>
      <c r="S152" s="23"/>
      <c r="T152" s="23"/>
      <c r="U152" s="23"/>
      <c r="V152" s="23"/>
      <c r="W152" s="23"/>
    </row>
    <row r="153" spans="1:23" x14ac:dyDescent="0.4">
      <c r="A153" s="21"/>
      <c r="B153" s="22"/>
      <c r="C153" s="23"/>
      <c r="D153" s="23"/>
      <c r="E153" s="23"/>
      <c r="F153" s="23"/>
      <c r="G153" s="23"/>
      <c r="H153" s="23"/>
      <c r="I153" s="23"/>
      <c r="J153" s="23"/>
      <c r="K153" s="23"/>
      <c r="L153" s="23"/>
      <c r="M153" s="23"/>
      <c r="N153" s="23"/>
      <c r="O153" s="23"/>
      <c r="P153" s="23"/>
      <c r="Q153" s="23"/>
      <c r="R153" s="23"/>
      <c r="S153" s="23"/>
      <c r="T153" s="23"/>
      <c r="U153" s="23"/>
      <c r="V153" s="23"/>
      <c r="W153" s="23"/>
    </row>
    <row r="154" spans="1:23" x14ac:dyDescent="0.4">
      <c r="A154" s="21"/>
      <c r="B154" s="22"/>
      <c r="C154" s="23"/>
      <c r="D154" s="23"/>
      <c r="E154" s="23"/>
      <c r="F154" s="23"/>
      <c r="G154" s="23"/>
      <c r="H154" s="23"/>
      <c r="I154" s="23"/>
      <c r="J154" s="23"/>
      <c r="K154" s="23"/>
      <c r="L154" s="23"/>
      <c r="M154" s="23"/>
      <c r="N154" s="23"/>
      <c r="O154" s="23"/>
      <c r="P154" s="23"/>
      <c r="Q154" s="23"/>
      <c r="R154" s="23"/>
      <c r="S154" s="23"/>
      <c r="T154" s="23"/>
      <c r="U154" s="23"/>
      <c r="V154" s="23"/>
      <c r="W154" s="23"/>
    </row>
    <row r="155" spans="1:23" x14ac:dyDescent="0.4">
      <c r="A155" s="21"/>
      <c r="B155" s="22"/>
      <c r="C155" s="23"/>
      <c r="D155" s="23"/>
      <c r="E155" s="23"/>
      <c r="F155" s="23"/>
      <c r="G155" s="23"/>
      <c r="H155" s="23"/>
      <c r="I155" s="23"/>
      <c r="J155" s="23"/>
      <c r="K155" s="23"/>
      <c r="L155" s="23"/>
      <c r="M155" s="23"/>
      <c r="N155" s="23"/>
      <c r="O155" s="23"/>
      <c r="P155" s="23"/>
      <c r="Q155" s="23"/>
      <c r="R155" s="23"/>
      <c r="S155" s="23"/>
      <c r="T155" s="23"/>
      <c r="U155" s="23"/>
      <c r="V155" s="23"/>
      <c r="W155" s="23"/>
    </row>
    <row r="156" spans="1:23" x14ac:dyDescent="0.4">
      <c r="A156" s="21"/>
      <c r="B156" s="22"/>
      <c r="C156" s="23"/>
      <c r="D156" s="23"/>
      <c r="E156" s="23"/>
      <c r="F156" s="23"/>
      <c r="G156" s="23"/>
      <c r="H156" s="23"/>
      <c r="I156" s="23"/>
      <c r="J156" s="23"/>
      <c r="K156" s="23"/>
      <c r="L156" s="23"/>
      <c r="M156" s="23"/>
      <c r="N156" s="23"/>
      <c r="O156" s="23"/>
      <c r="P156" s="23"/>
      <c r="Q156" s="23"/>
      <c r="R156" s="23"/>
      <c r="S156" s="23"/>
      <c r="T156" s="23"/>
      <c r="U156" s="23"/>
      <c r="V156" s="23"/>
      <c r="W156" s="23"/>
    </row>
    <row r="157" spans="1:23" x14ac:dyDescent="0.4">
      <c r="A157" s="21"/>
      <c r="B157" s="22"/>
      <c r="C157" s="23"/>
      <c r="D157" s="23"/>
      <c r="E157" s="23"/>
      <c r="F157" s="23"/>
      <c r="G157" s="23"/>
      <c r="H157" s="23"/>
      <c r="I157" s="23"/>
      <c r="J157" s="23"/>
      <c r="K157" s="23"/>
      <c r="L157" s="23"/>
      <c r="M157" s="23"/>
      <c r="N157" s="23"/>
      <c r="O157" s="23"/>
      <c r="P157" s="23"/>
      <c r="Q157" s="23"/>
      <c r="R157" s="23"/>
      <c r="S157" s="23"/>
      <c r="T157" s="23"/>
      <c r="U157" s="23"/>
      <c r="V157" s="23"/>
      <c r="W157" s="23"/>
    </row>
    <row r="158" spans="1:23" x14ac:dyDescent="0.4">
      <c r="A158" s="21"/>
      <c r="B158" s="22"/>
      <c r="C158" s="23"/>
      <c r="D158" s="23"/>
      <c r="E158" s="23"/>
      <c r="F158" s="23"/>
      <c r="G158" s="23"/>
      <c r="H158" s="23"/>
      <c r="I158" s="23"/>
      <c r="J158" s="23"/>
      <c r="K158" s="23"/>
      <c r="L158" s="23"/>
      <c r="M158" s="23"/>
      <c r="N158" s="23"/>
      <c r="O158" s="23"/>
      <c r="P158" s="23"/>
      <c r="Q158" s="23"/>
      <c r="R158" s="23"/>
      <c r="S158" s="23"/>
      <c r="T158" s="23"/>
      <c r="U158" s="23"/>
      <c r="V158" s="23"/>
      <c r="W158" s="23"/>
    </row>
    <row r="159" spans="1:23" x14ac:dyDescent="0.4">
      <c r="A159" s="21"/>
      <c r="B159" s="22"/>
      <c r="C159" s="23"/>
      <c r="D159" s="23"/>
      <c r="E159" s="23"/>
      <c r="F159" s="23"/>
      <c r="G159" s="23"/>
      <c r="H159" s="23"/>
      <c r="I159" s="23"/>
      <c r="J159" s="23"/>
      <c r="K159" s="23"/>
      <c r="L159" s="23"/>
      <c r="M159" s="23"/>
      <c r="N159" s="23"/>
      <c r="O159" s="23"/>
      <c r="P159" s="23"/>
      <c r="Q159" s="23"/>
      <c r="R159" s="23"/>
      <c r="S159" s="23"/>
      <c r="T159" s="23"/>
      <c r="U159" s="23"/>
      <c r="V159" s="23"/>
      <c r="W159" s="23"/>
    </row>
    <row r="160" spans="1:23" x14ac:dyDescent="0.4">
      <c r="A160" s="21"/>
      <c r="B160" s="22"/>
      <c r="C160" s="23"/>
      <c r="D160" s="23"/>
      <c r="E160" s="23"/>
      <c r="F160" s="23"/>
      <c r="G160" s="23"/>
      <c r="H160" s="23"/>
      <c r="I160" s="23"/>
      <c r="J160" s="23"/>
      <c r="K160" s="23"/>
      <c r="L160" s="23"/>
      <c r="M160" s="23"/>
      <c r="N160" s="23"/>
      <c r="O160" s="23"/>
      <c r="P160" s="23"/>
      <c r="Q160" s="23"/>
      <c r="R160" s="23"/>
      <c r="S160" s="23"/>
      <c r="T160" s="23"/>
      <c r="U160" s="23"/>
      <c r="V160" s="23"/>
      <c r="W160" s="23"/>
    </row>
    <row r="161" spans="1:23" x14ac:dyDescent="0.4">
      <c r="A161" s="21"/>
      <c r="B161" s="22"/>
      <c r="C161" s="23"/>
      <c r="D161" s="23"/>
      <c r="E161" s="23"/>
      <c r="F161" s="23"/>
      <c r="G161" s="23"/>
      <c r="H161" s="23"/>
      <c r="I161" s="23"/>
      <c r="J161" s="23"/>
      <c r="K161" s="23"/>
      <c r="L161" s="23"/>
      <c r="M161" s="23"/>
      <c r="N161" s="23"/>
      <c r="O161" s="23"/>
      <c r="P161" s="23"/>
      <c r="Q161" s="23"/>
      <c r="R161" s="23"/>
      <c r="S161" s="23"/>
      <c r="T161" s="23"/>
      <c r="U161" s="23"/>
      <c r="V161" s="23"/>
      <c r="W161" s="23"/>
    </row>
    <row r="162" spans="1:23" x14ac:dyDescent="0.4">
      <c r="A162" s="21"/>
      <c r="B162" s="22"/>
      <c r="C162" s="23"/>
      <c r="D162" s="23"/>
      <c r="E162" s="23"/>
      <c r="F162" s="23"/>
      <c r="G162" s="23"/>
      <c r="H162" s="23"/>
      <c r="I162" s="23"/>
      <c r="J162" s="23"/>
      <c r="K162" s="23"/>
      <c r="L162" s="23"/>
      <c r="M162" s="23"/>
      <c r="N162" s="23"/>
      <c r="O162" s="23"/>
      <c r="P162" s="23"/>
      <c r="Q162" s="23"/>
      <c r="R162" s="23"/>
      <c r="S162" s="23"/>
      <c r="T162" s="23"/>
      <c r="U162" s="23"/>
      <c r="V162" s="23"/>
      <c r="W162" s="23"/>
    </row>
    <row r="163" spans="1:23" x14ac:dyDescent="0.4">
      <c r="A163" s="21"/>
      <c r="B163" s="22"/>
      <c r="C163" s="23"/>
      <c r="D163" s="23"/>
      <c r="E163" s="23"/>
      <c r="F163" s="23"/>
      <c r="G163" s="23"/>
      <c r="H163" s="23"/>
      <c r="I163" s="23"/>
      <c r="J163" s="23"/>
      <c r="K163" s="23"/>
      <c r="L163" s="23"/>
      <c r="M163" s="23"/>
      <c r="N163" s="23"/>
      <c r="O163" s="23"/>
      <c r="P163" s="23"/>
      <c r="Q163" s="23"/>
      <c r="R163" s="23"/>
      <c r="S163" s="23"/>
      <c r="T163" s="23"/>
      <c r="U163" s="23"/>
      <c r="V163" s="23"/>
      <c r="W163" s="23"/>
    </row>
  </sheetData>
  <sheetProtection algorithmName="SHA-512" hashValue="k525lWWSn1A7tYBljW+R1vZi64MIO3YPHvcYpeDbkQXG0YunjbEjq48riCuX4yJ1Ot6tDodqQ1pm6Ah1Jl87bA==" saltValue="TNoGiNf5y2p6tN1Hj3SAoQ==" spinCount="100000" sheet="1" objects="1" scenarios="1"/>
  <mergeCells count="146">
    <mergeCell ref="C121:I122"/>
    <mergeCell ref="J121:M122"/>
    <mergeCell ref="N121:R122"/>
    <mergeCell ref="S121:W122"/>
    <mergeCell ref="C123:I124"/>
    <mergeCell ref="J123:M124"/>
    <mergeCell ref="N123:R124"/>
    <mergeCell ref="S123:W124"/>
    <mergeCell ref="C117:I118"/>
    <mergeCell ref="J117:M118"/>
    <mergeCell ref="N117:R118"/>
    <mergeCell ref="S117:W118"/>
    <mergeCell ref="C119:I120"/>
    <mergeCell ref="J119:M120"/>
    <mergeCell ref="N119:R120"/>
    <mergeCell ref="S119:W120"/>
    <mergeCell ref="J106:W107"/>
    <mergeCell ref="J108:W109"/>
    <mergeCell ref="C111:I112"/>
    <mergeCell ref="C113:I116"/>
    <mergeCell ref="J113:W114"/>
    <mergeCell ref="J115:W116"/>
    <mergeCell ref="C97:I98"/>
    <mergeCell ref="J97:W98"/>
    <mergeCell ref="C100:I101"/>
    <mergeCell ref="J100:L101"/>
    <mergeCell ref="M100:W101"/>
    <mergeCell ref="C103:I104"/>
    <mergeCell ref="J103:L104"/>
    <mergeCell ref="M103:T104"/>
    <mergeCell ref="U103:W104"/>
    <mergeCell ref="C106:I107"/>
    <mergeCell ref="C108:I109"/>
    <mergeCell ref="C85:I86"/>
    <mergeCell ref="J85:L86"/>
    <mergeCell ref="M85:P86"/>
    <mergeCell ref="Q85:T86"/>
    <mergeCell ref="U85:W86"/>
    <mergeCell ref="C89:E90"/>
    <mergeCell ref="F89:I90"/>
    <mergeCell ref="P89:Q90"/>
    <mergeCell ref="R89:T90"/>
    <mergeCell ref="U89:W90"/>
    <mergeCell ref="C81:I82"/>
    <mergeCell ref="J81:L82"/>
    <mergeCell ref="M81:P82"/>
    <mergeCell ref="Q81:T82"/>
    <mergeCell ref="U81:W82"/>
    <mergeCell ref="C83:I84"/>
    <mergeCell ref="J83:L84"/>
    <mergeCell ref="M83:P84"/>
    <mergeCell ref="Q83:T84"/>
    <mergeCell ref="U83:W84"/>
    <mergeCell ref="C76:E77"/>
    <mergeCell ref="F76:L77"/>
    <mergeCell ref="M76:P77"/>
    <mergeCell ref="Q76:W77"/>
    <mergeCell ref="C79:I80"/>
    <mergeCell ref="J79:L80"/>
    <mergeCell ref="M79:P80"/>
    <mergeCell ref="Q79:T80"/>
    <mergeCell ref="U79:W80"/>
    <mergeCell ref="C72:E73"/>
    <mergeCell ref="F72:G73"/>
    <mergeCell ref="H72:O73"/>
    <mergeCell ref="P72:W73"/>
    <mergeCell ref="C74:E75"/>
    <mergeCell ref="F74:G75"/>
    <mergeCell ref="C62:I67"/>
    <mergeCell ref="C70:E71"/>
    <mergeCell ref="F70:T71"/>
    <mergeCell ref="U70:W71"/>
    <mergeCell ref="H74:O75"/>
    <mergeCell ref="P74:W75"/>
    <mergeCell ref="J62:W67"/>
    <mergeCell ref="C68:I69"/>
    <mergeCell ref="J68:W69"/>
    <mergeCell ref="C55:J56"/>
    <mergeCell ref="K55:W56"/>
    <mergeCell ref="C57:J58"/>
    <mergeCell ref="K57:W58"/>
    <mergeCell ref="C59:J60"/>
    <mergeCell ref="K59:W60"/>
    <mergeCell ref="C47:I48"/>
    <mergeCell ref="J47:W48"/>
    <mergeCell ref="C50:I51"/>
    <mergeCell ref="J50:W51"/>
    <mergeCell ref="C53:J54"/>
    <mergeCell ref="K53:W54"/>
    <mergeCell ref="C40:I41"/>
    <mergeCell ref="J40:P41"/>
    <mergeCell ref="Q40:W41"/>
    <mergeCell ref="C44:I45"/>
    <mergeCell ref="J44:W45"/>
    <mergeCell ref="C35:E36"/>
    <mergeCell ref="F35:H36"/>
    <mergeCell ref="I35:M36"/>
    <mergeCell ref="N35:R36"/>
    <mergeCell ref="S35:W36"/>
    <mergeCell ref="C38:I39"/>
    <mergeCell ref="J38:P39"/>
    <mergeCell ref="Q38:W39"/>
    <mergeCell ref="C42:I43"/>
    <mergeCell ref="J42:W43"/>
    <mergeCell ref="C31:E32"/>
    <mergeCell ref="F31:K32"/>
    <mergeCell ref="L31:Q32"/>
    <mergeCell ref="R31:W32"/>
    <mergeCell ref="C33:E34"/>
    <mergeCell ref="F33:K34"/>
    <mergeCell ref="L33:Q34"/>
    <mergeCell ref="R33:W34"/>
    <mergeCell ref="C24:E25"/>
    <mergeCell ref="C26:E27"/>
    <mergeCell ref="F26:W27"/>
    <mergeCell ref="C29:E30"/>
    <mergeCell ref="F29:K30"/>
    <mergeCell ref="L29:Q30"/>
    <mergeCell ref="R29:W30"/>
    <mergeCell ref="F24:W25"/>
    <mergeCell ref="C19:E20"/>
    <mergeCell ref="F19:L20"/>
    <mergeCell ref="M19:S20"/>
    <mergeCell ref="T19:U20"/>
    <mergeCell ref="V19:W20"/>
    <mergeCell ref="C21:E23"/>
    <mergeCell ref="G21:W21"/>
    <mergeCell ref="F22:W23"/>
    <mergeCell ref="C14:E15"/>
    <mergeCell ref="F14:L15"/>
    <mergeCell ref="M14:S15"/>
    <mergeCell ref="C17:E18"/>
    <mergeCell ref="F17:L18"/>
    <mergeCell ref="M17:W18"/>
    <mergeCell ref="U2:W3"/>
    <mergeCell ref="D7:R8"/>
    <mergeCell ref="C11:E11"/>
    <mergeCell ref="F11:L11"/>
    <mergeCell ref="M11:S11"/>
    <mergeCell ref="C12:E13"/>
    <mergeCell ref="F12:L13"/>
    <mergeCell ref="M12:S13"/>
    <mergeCell ref="C2:E3"/>
    <mergeCell ref="F2:I3"/>
    <mergeCell ref="P2:Q3"/>
    <mergeCell ref="R2:T3"/>
  </mergeCells>
  <phoneticPr fontId="25"/>
  <hyperlinks>
    <hyperlink ref="C1" location="入力シート!A1" display="戻る" xr:uid="{9DC4C308-E1B7-4360-8431-C48BED9033D6}"/>
  </hyperlinks>
  <printOptions horizontalCentered="1"/>
  <pageMargins left="0.70866141732283472" right="0.70866141732283472" top="0.74803149606299213" bottom="0.74803149606299213" header="0.31496062992125984" footer="0.31496062992125984"/>
  <pageSetup paperSize="9" scale="73" fitToHeight="2" orientation="portrait" r:id="rId1"/>
  <rowBreaks count="1" manualBreakCount="1">
    <brk id="86" min="2"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X173"/>
  <sheetViews>
    <sheetView showGridLines="0" view="pageBreakPreview" zoomScaleNormal="70" zoomScaleSheetLayoutView="100" workbookViewId="0"/>
  </sheetViews>
  <sheetFormatPr defaultColWidth="9" defaultRowHeight="12" x14ac:dyDescent="0.4"/>
  <cols>
    <col min="1" max="1" width="6" style="17" customWidth="1"/>
    <col min="2" max="2" width="3.5" style="16" customWidth="1"/>
    <col min="3" max="43" width="4.75" style="17" customWidth="1"/>
    <col min="44" max="16384" width="9" style="17"/>
  </cols>
  <sheetData>
    <row r="1" spans="1:24" ht="30" customHeight="1" x14ac:dyDescent="0.4">
      <c r="A1" s="339" t="str">
        <f ca="1">VLOOKUP(A2*1,選択肢!$DE:$DG,3,0)</f>
        <v>入力シート!C150</v>
      </c>
      <c r="C1" s="15" t="s">
        <v>432</v>
      </c>
    </row>
    <row r="2" spans="1:24" ht="12.75" thickBot="1" x14ac:dyDescent="0.45">
      <c r="A2" s="339" t="str" cm="1">
        <f t="array" aca="1" ref="A2" ca="1">RIGHT(RIGHT(CELL("filename",A1),LEN(CELL("filename",A1))-FIND("]",CELL("filename",A1))),1)</f>
        <v>1</v>
      </c>
      <c r="C2" s="23"/>
      <c r="D2" s="23"/>
      <c r="E2" s="23"/>
      <c r="F2" s="23"/>
      <c r="G2" s="23"/>
      <c r="H2" s="23"/>
      <c r="I2" s="23"/>
      <c r="J2" s="23"/>
      <c r="K2" s="23"/>
      <c r="L2" s="23"/>
      <c r="M2" s="23"/>
      <c r="N2" s="23"/>
      <c r="O2" s="23"/>
      <c r="P2" s="23"/>
      <c r="Q2" s="23"/>
      <c r="R2" s="23"/>
      <c r="S2" s="23"/>
      <c r="T2" s="23"/>
      <c r="U2" s="23"/>
      <c r="V2" s="23"/>
      <c r="W2" s="23"/>
      <c r="X2" s="18"/>
    </row>
    <row r="3" spans="1:24" ht="14.25" customHeight="1" x14ac:dyDescent="0.4">
      <c r="A3" s="17">
        <f ca="1">IF(H12="",0,1)</f>
        <v>0</v>
      </c>
      <c r="C3" s="739" t="s">
        <v>433</v>
      </c>
      <c r="D3" s="740"/>
      <c r="E3" s="740"/>
      <c r="F3" s="502" t="str">
        <f>様式１!F2&amp;""</f>
        <v/>
      </c>
      <c r="G3" s="503"/>
      <c r="H3" s="503"/>
      <c r="I3" s="504"/>
      <c r="J3" s="18"/>
      <c r="K3" s="18"/>
      <c r="L3" s="18"/>
      <c r="M3" s="18"/>
      <c r="N3" s="18"/>
      <c r="O3" s="18"/>
      <c r="P3" s="743" t="s">
        <v>434</v>
      </c>
      <c r="Q3" s="743"/>
      <c r="R3" s="745" t="str">
        <f>入力シート!I13&amp;""</f>
        <v/>
      </c>
      <c r="S3" s="745"/>
      <c r="T3" s="745"/>
      <c r="U3" s="745" t="str">
        <f>入力シート!I14&amp;""</f>
        <v/>
      </c>
      <c r="V3" s="745"/>
      <c r="W3" s="745"/>
      <c r="X3" s="18"/>
    </row>
    <row r="4" spans="1:24" ht="12.75" thickBot="1" x14ac:dyDescent="0.45">
      <c r="C4" s="741"/>
      <c r="D4" s="742"/>
      <c r="E4" s="742"/>
      <c r="F4" s="505"/>
      <c r="G4" s="506"/>
      <c r="H4" s="506"/>
      <c r="I4" s="507"/>
      <c r="J4" s="18"/>
      <c r="K4" s="18"/>
      <c r="L4" s="18"/>
      <c r="M4" s="18"/>
      <c r="N4" s="18"/>
      <c r="O4" s="18"/>
      <c r="P4" s="744"/>
      <c r="Q4" s="744"/>
      <c r="R4" s="746"/>
      <c r="S4" s="746"/>
      <c r="T4" s="746"/>
      <c r="U4" s="746"/>
      <c r="V4" s="746"/>
      <c r="W4" s="746"/>
      <c r="X4" s="18"/>
    </row>
    <row r="5" spans="1:24" x14ac:dyDescent="0.4">
      <c r="C5" s="23"/>
      <c r="D5" s="23"/>
      <c r="E5" s="23"/>
      <c r="F5" s="23"/>
      <c r="G5" s="23"/>
      <c r="H5" s="23"/>
      <c r="I5" s="23"/>
      <c r="J5" s="23"/>
      <c r="K5" s="23"/>
      <c r="L5" s="23"/>
      <c r="M5" s="23"/>
      <c r="N5" s="23"/>
      <c r="O5" s="23"/>
      <c r="P5" s="23"/>
      <c r="Q5" s="23"/>
      <c r="R5" s="23"/>
      <c r="S5" s="23"/>
      <c r="T5" s="23"/>
      <c r="U5" s="23"/>
      <c r="V5" s="23"/>
      <c r="W5" s="23"/>
      <c r="X5" s="18"/>
    </row>
    <row r="6" spans="1:24" ht="12.75" customHeight="1" x14ac:dyDescent="0.4">
      <c r="C6" s="729" t="str">
        <f ca="1">"【第"&amp;DBCS(A2)&amp;"希望】 留学先大学等情報"</f>
        <v>【第１希望】 留学先大学等情報</v>
      </c>
      <c r="D6" s="729"/>
      <c r="E6" s="729"/>
      <c r="F6" s="729"/>
      <c r="G6" s="729"/>
      <c r="H6" s="729"/>
      <c r="I6" s="729"/>
      <c r="J6" s="729"/>
      <c r="K6" s="729"/>
      <c r="L6" s="729"/>
      <c r="M6" s="729"/>
      <c r="N6" s="283"/>
      <c r="O6" s="283"/>
      <c r="P6" s="283"/>
      <c r="Q6" s="283"/>
      <c r="R6" s="283"/>
      <c r="S6" s="283"/>
      <c r="T6" s="283"/>
      <c r="U6" s="283"/>
      <c r="V6" s="283"/>
      <c r="W6" s="283"/>
      <c r="X6" s="18"/>
    </row>
    <row r="7" spans="1:24" ht="12.75" customHeight="1" x14ac:dyDescent="0.4">
      <c r="C7" s="729"/>
      <c r="D7" s="729"/>
      <c r="E7" s="729"/>
      <c r="F7" s="729"/>
      <c r="G7" s="729"/>
      <c r="H7" s="729"/>
      <c r="I7" s="729"/>
      <c r="J7" s="729"/>
      <c r="K7" s="729"/>
      <c r="L7" s="729"/>
      <c r="M7" s="729"/>
      <c r="N7" s="283"/>
      <c r="O7" s="283"/>
      <c r="P7" s="23"/>
      <c r="Q7" s="23"/>
      <c r="R7" s="23"/>
      <c r="S7" s="23"/>
      <c r="T7" s="23"/>
      <c r="U7" s="23"/>
      <c r="V7" s="23"/>
      <c r="W7" s="23"/>
      <c r="X7" s="18"/>
    </row>
    <row r="8" spans="1:24" x14ac:dyDescent="0.4">
      <c r="C8" s="23"/>
      <c r="D8" s="23"/>
      <c r="E8" s="23"/>
      <c r="F8" s="23"/>
      <c r="G8" s="23"/>
      <c r="H8" s="23"/>
      <c r="I8" s="23"/>
      <c r="J8" s="23"/>
      <c r="K8" s="23"/>
      <c r="L8" s="23"/>
      <c r="M8" s="23"/>
      <c r="N8" s="23"/>
      <c r="O8" s="23"/>
      <c r="P8" s="23"/>
      <c r="Q8" s="23"/>
      <c r="R8" s="23"/>
      <c r="S8" s="23"/>
      <c r="T8" s="23"/>
      <c r="U8" s="23"/>
      <c r="V8" s="23"/>
      <c r="W8" s="23"/>
      <c r="X8" s="18"/>
    </row>
    <row r="9" spans="1:24" ht="12.75" customHeight="1" x14ac:dyDescent="0.4">
      <c r="C9" s="730" t="s">
        <v>485</v>
      </c>
      <c r="D9" s="730"/>
      <c r="E9" s="730"/>
      <c r="F9" s="284"/>
      <c r="G9" s="284"/>
      <c r="H9" s="284"/>
      <c r="I9" s="284"/>
      <c r="J9" s="23"/>
      <c r="K9" s="23"/>
      <c r="L9" s="23"/>
      <c r="M9" s="23"/>
      <c r="N9" s="23"/>
      <c r="O9" s="23"/>
      <c r="P9" s="23"/>
      <c r="Q9" s="23"/>
      <c r="R9" s="23"/>
      <c r="S9" s="23"/>
      <c r="T9" s="23"/>
      <c r="U9" s="23"/>
      <c r="V9" s="23"/>
      <c r="W9" s="23"/>
      <c r="X9" s="18"/>
    </row>
    <row r="10" spans="1:24" ht="12.75" customHeight="1" x14ac:dyDescent="0.4">
      <c r="C10" s="730"/>
      <c r="D10" s="730"/>
      <c r="E10" s="730"/>
      <c r="F10" s="284"/>
      <c r="G10" s="284"/>
      <c r="H10" s="284"/>
      <c r="I10" s="284"/>
      <c r="J10" s="23"/>
      <c r="K10" s="23"/>
      <c r="L10" s="23"/>
      <c r="M10" s="23"/>
      <c r="N10" s="23"/>
      <c r="O10" s="23"/>
      <c r="P10" s="23"/>
      <c r="Q10" s="23"/>
      <c r="R10" s="23"/>
      <c r="S10" s="23"/>
      <c r="T10" s="23"/>
      <c r="U10" s="23"/>
      <c r="V10" s="23"/>
      <c r="W10" s="23"/>
      <c r="X10" s="18"/>
    </row>
    <row r="11" spans="1:24" ht="5.0999999999999996" customHeight="1" thickBot="1" x14ac:dyDescent="0.45">
      <c r="C11" s="18"/>
      <c r="D11" s="18"/>
      <c r="E11" s="18"/>
      <c r="F11" s="18"/>
      <c r="G11" s="18"/>
      <c r="H11" s="18"/>
      <c r="I11" s="18"/>
      <c r="J11" s="18"/>
      <c r="K11" s="18"/>
      <c r="L11" s="18"/>
      <c r="M11" s="18"/>
      <c r="N11" s="18"/>
      <c r="O11" s="18"/>
      <c r="P11" s="18"/>
      <c r="Q11" s="18"/>
      <c r="R11" s="18"/>
      <c r="S11" s="18"/>
      <c r="T11" s="18"/>
      <c r="U11" s="18"/>
      <c r="V11" s="18"/>
      <c r="W11" s="18"/>
      <c r="X11" s="18"/>
    </row>
    <row r="12" spans="1:24" ht="12" customHeight="1" x14ac:dyDescent="0.4">
      <c r="B12" s="16" t="s">
        <v>423</v>
      </c>
      <c r="C12" s="731" t="s">
        <v>1356</v>
      </c>
      <c r="D12" s="732"/>
      <c r="E12" s="732"/>
      <c r="F12" s="732"/>
      <c r="G12" s="732"/>
      <c r="H12" s="735" t="str" cm="1">
        <f t="array" aca="1" ref="H12" ca="1">OFFSET(INDIRECT($A$1),2,6)&amp;""</f>
        <v/>
      </c>
      <c r="I12" s="735"/>
      <c r="J12" s="735"/>
      <c r="K12" s="735"/>
      <c r="L12" s="735"/>
      <c r="M12" s="735"/>
      <c r="N12" s="735"/>
      <c r="O12" s="735"/>
      <c r="P12" s="735"/>
      <c r="Q12" s="735"/>
      <c r="R12" s="735"/>
      <c r="S12" s="735"/>
      <c r="T12" s="735"/>
      <c r="U12" s="735"/>
      <c r="V12" s="735"/>
      <c r="W12" s="736"/>
      <c r="X12" s="18"/>
    </row>
    <row r="13" spans="1:24" x14ac:dyDescent="0.4">
      <c r="C13" s="733"/>
      <c r="D13" s="734"/>
      <c r="E13" s="734"/>
      <c r="F13" s="734"/>
      <c r="G13" s="734"/>
      <c r="H13" s="737"/>
      <c r="I13" s="737"/>
      <c r="J13" s="737"/>
      <c r="K13" s="737"/>
      <c r="L13" s="737"/>
      <c r="M13" s="737"/>
      <c r="N13" s="737"/>
      <c r="O13" s="737"/>
      <c r="P13" s="737"/>
      <c r="Q13" s="737"/>
      <c r="R13" s="737"/>
      <c r="S13" s="737"/>
      <c r="T13" s="737"/>
      <c r="U13" s="737"/>
      <c r="V13" s="737"/>
      <c r="W13" s="738"/>
      <c r="X13" s="18"/>
    </row>
    <row r="14" spans="1:24" x14ac:dyDescent="0.4">
      <c r="C14" s="733" t="s">
        <v>1357</v>
      </c>
      <c r="D14" s="734"/>
      <c r="E14" s="734"/>
      <c r="F14" s="734"/>
      <c r="G14" s="734"/>
      <c r="H14" s="737" t="str" cm="1">
        <f t="array" aca="1" ref="H14" ca="1">OFFSET(INDIRECT($A$1),3,6)&amp;""</f>
        <v/>
      </c>
      <c r="I14" s="737"/>
      <c r="J14" s="737"/>
      <c r="K14" s="737"/>
      <c r="L14" s="737"/>
      <c r="M14" s="737"/>
      <c r="N14" s="737"/>
      <c r="O14" s="737"/>
      <c r="P14" s="737"/>
      <c r="Q14" s="737"/>
      <c r="R14" s="737"/>
      <c r="S14" s="737"/>
      <c r="T14" s="737"/>
      <c r="U14" s="737"/>
      <c r="V14" s="737"/>
      <c r="W14" s="738"/>
      <c r="X14" s="18"/>
    </row>
    <row r="15" spans="1:24" x14ac:dyDescent="0.4">
      <c r="C15" s="733"/>
      <c r="D15" s="734"/>
      <c r="E15" s="734"/>
      <c r="F15" s="734"/>
      <c r="G15" s="734"/>
      <c r="H15" s="737"/>
      <c r="I15" s="737"/>
      <c r="J15" s="737"/>
      <c r="K15" s="737"/>
      <c r="L15" s="737"/>
      <c r="M15" s="737"/>
      <c r="N15" s="737"/>
      <c r="O15" s="737"/>
      <c r="P15" s="737"/>
      <c r="Q15" s="737"/>
      <c r="R15" s="737"/>
      <c r="S15" s="737"/>
      <c r="T15" s="737"/>
      <c r="U15" s="737"/>
      <c r="V15" s="737"/>
      <c r="W15" s="738"/>
      <c r="X15" s="18"/>
    </row>
    <row r="16" spans="1:24" x14ac:dyDescent="0.4">
      <c r="C16" s="733" t="s">
        <v>1358</v>
      </c>
      <c r="D16" s="734"/>
      <c r="E16" s="734"/>
      <c r="F16" s="751" t="str" cm="1">
        <f t="array" aca="1" ref="F16" ca="1">OFFSET(INDIRECT($A$1),4,6)&amp;""</f>
        <v/>
      </c>
      <c r="G16" s="751"/>
      <c r="H16" s="737" t="str" cm="1">
        <f t="array" aca="1" ref="H16" ca="1">OFFSET(INDIRECT($A$1),5,6)&amp;""</f>
        <v/>
      </c>
      <c r="I16" s="737"/>
      <c r="J16" s="737"/>
      <c r="K16" s="737"/>
      <c r="L16" s="737"/>
      <c r="M16" s="737"/>
      <c r="N16" s="737"/>
      <c r="O16" s="737"/>
      <c r="P16" s="737"/>
      <c r="Q16" s="737"/>
      <c r="R16" s="737"/>
      <c r="S16" s="737"/>
      <c r="T16" s="737"/>
      <c r="U16" s="737"/>
      <c r="V16" s="737"/>
      <c r="W16" s="738"/>
      <c r="X16" s="18"/>
    </row>
    <row r="17" spans="3:24" x14ac:dyDescent="0.4">
      <c r="C17" s="733"/>
      <c r="D17" s="734"/>
      <c r="E17" s="734"/>
      <c r="F17" s="751"/>
      <c r="G17" s="751"/>
      <c r="H17" s="737"/>
      <c r="I17" s="737"/>
      <c r="J17" s="737"/>
      <c r="K17" s="737"/>
      <c r="L17" s="737"/>
      <c r="M17" s="737"/>
      <c r="N17" s="737"/>
      <c r="O17" s="737"/>
      <c r="P17" s="737"/>
      <c r="Q17" s="737"/>
      <c r="R17" s="737"/>
      <c r="S17" s="737"/>
      <c r="T17" s="737"/>
      <c r="U17" s="737"/>
      <c r="V17" s="737"/>
      <c r="W17" s="738"/>
      <c r="X17" s="18"/>
    </row>
    <row r="18" spans="3:24" x14ac:dyDescent="0.4">
      <c r="C18" s="733" t="s">
        <v>1359</v>
      </c>
      <c r="D18" s="734"/>
      <c r="E18" s="734"/>
      <c r="F18" s="734"/>
      <c r="G18" s="734"/>
      <c r="H18" s="532" t="str" cm="1">
        <f t="array" aca="1" ref="H18" ca="1">OFFSET(INDIRECT($A$1),6,6)&amp;""</f>
        <v/>
      </c>
      <c r="I18" s="533"/>
      <c r="J18" s="533"/>
      <c r="K18" s="533"/>
      <c r="L18" s="533"/>
      <c r="M18" s="533"/>
      <c r="N18" s="533"/>
      <c r="O18" s="533"/>
      <c r="P18" s="533"/>
      <c r="Q18" s="533"/>
      <c r="R18" s="533"/>
      <c r="S18" s="533"/>
      <c r="T18" s="747"/>
      <c r="U18" s="747"/>
      <c r="V18" s="747"/>
      <c r="W18" s="748"/>
      <c r="X18" s="18"/>
    </row>
    <row r="19" spans="3:24" x14ac:dyDescent="0.4">
      <c r="C19" s="733"/>
      <c r="D19" s="734"/>
      <c r="E19" s="734"/>
      <c r="F19" s="734"/>
      <c r="G19" s="734"/>
      <c r="H19" s="535"/>
      <c r="I19" s="536"/>
      <c r="J19" s="536"/>
      <c r="K19" s="536"/>
      <c r="L19" s="536"/>
      <c r="M19" s="536"/>
      <c r="N19" s="536"/>
      <c r="O19" s="536"/>
      <c r="P19" s="536"/>
      <c r="Q19" s="536"/>
      <c r="R19" s="536"/>
      <c r="S19" s="536"/>
      <c r="T19" s="749"/>
      <c r="U19" s="749"/>
      <c r="V19" s="749"/>
      <c r="W19" s="750"/>
      <c r="X19" s="18"/>
    </row>
    <row r="20" spans="3:24" ht="12.75" customHeight="1" x14ac:dyDescent="0.4">
      <c r="C20" s="733" t="s">
        <v>1360</v>
      </c>
      <c r="D20" s="734"/>
      <c r="E20" s="734"/>
      <c r="F20" s="734"/>
      <c r="G20" s="734"/>
      <c r="H20" s="558" t="str" cm="1">
        <f t="array" aca="1" ref="H20" ca="1">OFFSET(INDIRECT($A$1),7,6)&amp;""</f>
        <v/>
      </c>
      <c r="I20" s="559"/>
      <c r="J20" s="559"/>
      <c r="K20" s="559"/>
      <c r="L20" s="559"/>
      <c r="M20" s="747"/>
      <c r="N20" s="747"/>
      <c r="O20" s="747"/>
      <c r="P20" s="747"/>
      <c r="Q20" s="747"/>
      <c r="R20" s="747"/>
      <c r="S20" s="747"/>
      <c r="T20" s="747"/>
      <c r="U20" s="747"/>
      <c r="V20" s="747"/>
      <c r="W20" s="748"/>
      <c r="X20" s="18"/>
    </row>
    <row r="21" spans="3:24" x14ac:dyDescent="0.4">
      <c r="C21" s="733"/>
      <c r="D21" s="734"/>
      <c r="E21" s="734"/>
      <c r="F21" s="734"/>
      <c r="G21" s="734"/>
      <c r="H21" s="562"/>
      <c r="I21" s="563"/>
      <c r="J21" s="563"/>
      <c r="K21" s="563"/>
      <c r="L21" s="563"/>
      <c r="M21" s="749"/>
      <c r="N21" s="749"/>
      <c r="O21" s="749"/>
      <c r="P21" s="749"/>
      <c r="Q21" s="749"/>
      <c r="R21" s="749"/>
      <c r="S21" s="749"/>
      <c r="T21" s="749"/>
      <c r="U21" s="749"/>
      <c r="V21" s="749"/>
      <c r="W21" s="750"/>
      <c r="X21" s="18"/>
    </row>
    <row r="22" spans="3:24" ht="18.75" customHeight="1" x14ac:dyDescent="0.4">
      <c r="C22" s="733" t="s">
        <v>1361</v>
      </c>
      <c r="D22" s="734"/>
      <c r="E22" s="734"/>
      <c r="F22" s="734"/>
      <c r="G22" s="734"/>
      <c r="H22" s="756" t="str" cm="1">
        <f t="array" aca="1" ref="H22" ca="1">OFFSET(INDIRECT($A$1),8,6)&amp;""</f>
        <v/>
      </c>
      <c r="I22" s="757"/>
      <c r="J22" s="757"/>
      <c r="K22" s="757"/>
      <c r="L22" s="757"/>
      <c r="M22" s="747"/>
      <c r="N22" s="747"/>
      <c r="O22" s="747"/>
      <c r="P22" s="747"/>
      <c r="Q22" s="747"/>
      <c r="R22" s="747"/>
      <c r="S22" s="747"/>
      <c r="T22" s="747"/>
      <c r="U22" s="747"/>
      <c r="V22" s="747"/>
      <c r="W22" s="748"/>
      <c r="X22" s="18"/>
    </row>
    <row r="23" spans="3:24" x14ac:dyDescent="0.4">
      <c r="C23" s="733"/>
      <c r="D23" s="734"/>
      <c r="E23" s="734"/>
      <c r="F23" s="734"/>
      <c r="G23" s="734"/>
      <c r="H23" s="758"/>
      <c r="I23" s="759"/>
      <c r="J23" s="759"/>
      <c r="K23" s="759"/>
      <c r="L23" s="759"/>
      <c r="M23" s="749"/>
      <c r="N23" s="749"/>
      <c r="O23" s="749"/>
      <c r="P23" s="749"/>
      <c r="Q23" s="749"/>
      <c r="R23" s="749"/>
      <c r="S23" s="749"/>
      <c r="T23" s="749"/>
      <c r="U23" s="749"/>
      <c r="V23" s="749"/>
      <c r="W23" s="750"/>
      <c r="X23" s="18"/>
    </row>
    <row r="24" spans="3:24" x14ac:dyDescent="0.4">
      <c r="C24" s="733" t="s">
        <v>1362</v>
      </c>
      <c r="D24" s="734"/>
      <c r="E24" s="734"/>
      <c r="F24" s="558" t="str" cm="1">
        <f t="array" aca="1" ref="F24" ca="1">OFFSET(INDIRECT($A$1),9,6)&amp;""</f>
        <v/>
      </c>
      <c r="G24" s="559"/>
      <c r="H24" s="559"/>
      <c r="I24" s="559"/>
      <c r="J24" s="755" t="s">
        <v>1363</v>
      </c>
      <c r="K24" s="755"/>
      <c r="L24" s="755"/>
      <c r="M24" s="532" t="str" cm="1">
        <f t="array" aca="1" ref="M24" ca="1">OFFSET(INDIRECT($A$1),11,6)&amp;""</f>
        <v/>
      </c>
      <c r="N24" s="533"/>
      <c r="O24" s="533"/>
      <c r="P24" s="533"/>
      <c r="Q24" s="533"/>
      <c r="R24" s="533"/>
      <c r="S24" s="533"/>
      <c r="T24" s="533"/>
      <c r="U24" s="533"/>
      <c r="V24" s="533"/>
      <c r="W24" s="534"/>
      <c r="X24" s="18"/>
    </row>
    <row r="25" spans="3:24" x14ac:dyDescent="0.4">
      <c r="C25" s="733"/>
      <c r="D25" s="734"/>
      <c r="E25" s="734"/>
      <c r="F25" s="562"/>
      <c r="G25" s="563"/>
      <c r="H25" s="563"/>
      <c r="I25" s="563"/>
      <c r="J25" s="755"/>
      <c r="K25" s="755"/>
      <c r="L25" s="755"/>
      <c r="M25" s="535"/>
      <c r="N25" s="536"/>
      <c r="O25" s="536"/>
      <c r="P25" s="536"/>
      <c r="Q25" s="536"/>
      <c r="R25" s="536"/>
      <c r="S25" s="536"/>
      <c r="T25" s="536"/>
      <c r="U25" s="536"/>
      <c r="V25" s="536"/>
      <c r="W25" s="537"/>
      <c r="X25" s="18"/>
    </row>
    <row r="26" spans="3:24" x14ac:dyDescent="0.4">
      <c r="C26" s="733" t="s">
        <v>1364</v>
      </c>
      <c r="D26" s="734"/>
      <c r="E26" s="734"/>
      <c r="F26" s="532" t="str" cm="1">
        <f t="array" aca="1" ref="F26" ca="1">OFFSET(INDIRECT($A$1),12,6)&amp;""</f>
        <v/>
      </c>
      <c r="G26" s="533"/>
      <c r="H26" s="533"/>
      <c r="I26" s="533"/>
      <c r="J26" s="533"/>
      <c r="K26" s="533"/>
      <c r="L26" s="649"/>
      <c r="M26" s="532" t="str" cm="1">
        <f t="array" aca="1" ref="M26" ca="1">OFFSET(INDIRECT($A$1),13,6)&amp;""</f>
        <v/>
      </c>
      <c r="N26" s="533"/>
      <c r="O26" s="533"/>
      <c r="P26" s="533"/>
      <c r="Q26" s="533"/>
      <c r="R26" s="533"/>
      <c r="S26" s="533"/>
      <c r="T26" s="747"/>
      <c r="U26" s="747"/>
      <c r="V26" s="747"/>
      <c r="W26" s="748"/>
      <c r="X26" s="18"/>
    </row>
    <row r="27" spans="3:24" x14ac:dyDescent="0.4">
      <c r="C27" s="733"/>
      <c r="D27" s="734"/>
      <c r="E27" s="734"/>
      <c r="F27" s="627"/>
      <c r="G27" s="628"/>
      <c r="H27" s="628"/>
      <c r="I27" s="628"/>
      <c r="J27" s="628"/>
      <c r="K27" s="628"/>
      <c r="L27" s="760"/>
      <c r="M27" s="627"/>
      <c r="N27" s="628"/>
      <c r="O27" s="628"/>
      <c r="P27" s="628"/>
      <c r="Q27" s="628"/>
      <c r="R27" s="628"/>
      <c r="S27" s="628"/>
      <c r="T27" s="775"/>
      <c r="U27" s="775"/>
      <c r="V27" s="775"/>
      <c r="W27" s="776"/>
      <c r="X27" s="18"/>
    </row>
    <row r="28" spans="3:24" x14ac:dyDescent="0.4">
      <c r="C28" s="733"/>
      <c r="D28" s="734"/>
      <c r="E28" s="734"/>
      <c r="F28" s="627"/>
      <c r="G28" s="628"/>
      <c r="H28" s="628"/>
      <c r="I28" s="628"/>
      <c r="J28" s="628"/>
      <c r="K28" s="628"/>
      <c r="L28" s="760"/>
      <c r="M28" s="627"/>
      <c r="N28" s="628"/>
      <c r="O28" s="628"/>
      <c r="P28" s="628"/>
      <c r="Q28" s="628"/>
      <c r="R28" s="628"/>
      <c r="S28" s="628"/>
      <c r="T28" s="775"/>
      <c r="U28" s="775"/>
      <c r="V28" s="775"/>
      <c r="W28" s="776"/>
      <c r="X28" s="18"/>
    </row>
    <row r="29" spans="3:24" x14ac:dyDescent="0.4">
      <c r="C29" s="733"/>
      <c r="D29" s="734"/>
      <c r="E29" s="734"/>
      <c r="F29" s="535"/>
      <c r="G29" s="536"/>
      <c r="H29" s="536"/>
      <c r="I29" s="536"/>
      <c r="J29" s="536"/>
      <c r="K29" s="536"/>
      <c r="L29" s="551"/>
      <c r="M29" s="535"/>
      <c r="N29" s="536"/>
      <c r="O29" s="536"/>
      <c r="P29" s="536"/>
      <c r="Q29" s="536"/>
      <c r="R29" s="536"/>
      <c r="S29" s="536"/>
      <c r="T29" s="749"/>
      <c r="U29" s="749"/>
      <c r="V29" s="749"/>
      <c r="W29" s="750"/>
      <c r="X29" s="18"/>
    </row>
    <row r="30" spans="3:24" x14ac:dyDescent="0.4">
      <c r="C30" s="482" t="s">
        <v>1365</v>
      </c>
      <c r="D30" s="483"/>
      <c r="E30" s="483"/>
      <c r="F30" s="483"/>
      <c r="G30" s="483"/>
      <c r="H30" s="483"/>
      <c r="I30" s="483"/>
      <c r="J30" s="483"/>
      <c r="K30" s="483"/>
      <c r="L30" s="483"/>
      <c r="M30" s="483"/>
      <c r="N30" s="483"/>
      <c r="O30" s="483"/>
      <c r="P30" s="483"/>
      <c r="Q30" s="483"/>
      <c r="R30" s="483"/>
      <c r="S30" s="483"/>
      <c r="T30" s="777"/>
      <c r="U30" s="777"/>
      <c r="V30" s="777"/>
      <c r="W30" s="778"/>
      <c r="X30" s="18"/>
    </row>
    <row r="31" spans="3:24" x14ac:dyDescent="0.4">
      <c r="C31" s="485"/>
      <c r="D31" s="486"/>
      <c r="E31" s="486"/>
      <c r="F31" s="486"/>
      <c r="G31" s="486"/>
      <c r="H31" s="486"/>
      <c r="I31" s="486"/>
      <c r="J31" s="486"/>
      <c r="K31" s="486"/>
      <c r="L31" s="486"/>
      <c r="M31" s="486"/>
      <c r="N31" s="486"/>
      <c r="O31" s="486"/>
      <c r="P31" s="486"/>
      <c r="Q31" s="486"/>
      <c r="R31" s="486"/>
      <c r="S31" s="486"/>
      <c r="T31" s="779"/>
      <c r="U31" s="779"/>
      <c r="V31" s="779"/>
      <c r="W31" s="780"/>
      <c r="X31" s="18"/>
    </row>
    <row r="32" spans="3:24" x14ac:dyDescent="0.4">
      <c r="C32" s="761" t="str" cm="1">
        <f t="array" aca="1" ref="C32" ca="1">OFFSET(INDIRECT($A$1),14,6)&amp;""</f>
        <v/>
      </c>
      <c r="D32" s="762"/>
      <c r="E32" s="762"/>
      <c r="F32" s="762"/>
      <c r="G32" s="762"/>
      <c r="H32" s="762"/>
      <c r="I32" s="762"/>
      <c r="J32" s="762"/>
      <c r="K32" s="762"/>
      <c r="L32" s="762"/>
      <c r="M32" s="762"/>
      <c r="N32" s="762"/>
      <c r="O32" s="762"/>
      <c r="P32" s="762"/>
      <c r="Q32" s="762"/>
      <c r="R32" s="762"/>
      <c r="S32" s="762"/>
      <c r="T32" s="762"/>
      <c r="U32" s="762"/>
      <c r="V32" s="762"/>
      <c r="W32" s="763"/>
      <c r="X32" s="18"/>
    </row>
    <row r="33" spans="3:24" x14ac:dyDescent="0.4">
      <c r="C33" s="761"/>
      <c r="D33" s="762"/>
      <c r="E33" s="762"/>
      <c r="F33" s="762"/>
      <c r="G33" s="762"/>
      <c r="H33" s="762"/>
      <c r="I33" s="762"/>
      <c r="J33" s="762"/>
      <c r="K33" s="762"/>
      <c r="L33" s="762"/>
      <c r="M33" s="762"/>
      <c r="N33" s="762"/>
      <c r="O33" s="762"/>
      <c r="P33" s="762"/>
      <c r="Q33" s="762"/>
      <c r="R33" s="762"/>
      <c r="S33" s="762"/>
      <c r="T33" s="762"/>
      <c r="U33" s="762"/>
      <c r="V33" s="762"/>
      <c r="W33" s="763"/>
      <c r="X33" s="18"/>
    </row>
    <row r="34" spans="3:24" x14ac:dyDescent="0.4">
      <c r="C34" s="761"/>
      <c r="D34" s="762"/>
      <c r="E34" s="762"/>
      <c r="F34" s="762"/>
      <c r="G34" s="762"/>
      <c r="H34" s="762"/>
      <c r="I34" s="762"/>
      <c r="J34" s="762"/>
      <c r="K34" s="762"/>
      <c r="L34" s="762"/>
      <c r="M34" s="762"/>
      <c r="N34" s="762"/>
      <c r="O34" s="762"/>
      <c r="P34" s="762"/>
      <c r="Q34" s="762"/>
      <c r="R34" s="762"/>
      <c r="S34" s="762"/>
      <c r="T34" s="762"/>
      <c r="U34" s="762"/>
      <c r="V34" s="762"/>
      <c r="W34" s="763"/>
      <c r="X34" s="18"/>
    </row>
    <row r="35" spans="3:24" x14ac:dyDescent="0.4">
      <c r="C35" s="761"/>
      <c r="D35" s="762"/>
      <c r="E35" s="762"/>
      <c r="F35" s="762"/>
      <c r="G35" s="762"/>
      <c r="H35" s="762"/>
      <c r="I35" s="762"/>
      <c r="J35" s="762"/>
      <c r="K35" s="762"/>
      <c r="L35" s="762"/>
      <c r="M35" s="762"/>
      <c r="N35" s="762"/>
      <c r="O35" s="762"/>
      <c r="P35" s="762"/>
      <c r="Q35" s="762"/>
      <c r="R35" s="762"/>
      <c r="S35" s="762"/>
      <c r="T35" s="762"/>
      <c r="U35" s="762"/>
      <c r="V35" s="762"/>
      <c r="W35" s="763"/>
      <c r="X35" s="18"/>
    </row>
    <row r="36" spans="3:24" x14ac:dyDescent="0.4">
      <c r="C36" s="761"/>
      <c r="D36" s="762"/>
      <c r="E36" s="762"/>
      <c r="F36" s="762"/>
      <c r="G36" s="762"/>
      <c r="H36" s="762"/>
      <c r="I36" s="762"/>
      <c r="J36" s="762"/>
      <c r="K36" s="762"/>
      <c r="L36" s="762"/>
      <c r="M36" s="762"/>
      <c r="N36" s="762"/>
      <c r="O36" s="762"/>
      <c r="P36" s="762"/>
      <c r="Q36" s="762"/>
      <c r="R36" s="762"/>
      <c r="S36" s="762"/>
      <c r="T36" s="762"/>
      <c r="U36" s="762"/>
      <c r="V36" s="762"/>
      <c r="W36" s="763"/>
      <c r="X36" s="18"/>
    </row>
    <row r="37" spans="3:24" x14ac:dyDescent="0.4">
      <c r="C37" s="761"/>
      <c r="D37" s="762"/>
      <c r="E37" s="762"/>
      <c r="F37" s="762"/>
      <c r="G37" s="762"/>
      <c r="H37" s="762"/>
      <c r="I37" s="762"/>
      <c r="J37" s="762"/>
      <c r="K37" s="762"/>
      <c r="L37" s="762"/>
      <c r="M37" s="762"/>
      <c r="N37" s="762"/>
      <c r="O37" s="762"/>
      <c r="P37" s="762"/>
      <c r="Q37" s="762"/>
      <c r="R37" s="762"/>
      <c r="S37" s="762"/>
      <c r="T37" s="762"/>
      <c r="U37" s="762"/>
      <c r="V37" s="762"/>
      <c r="W37" s="763"/>
      <c r="X37" s="18"/>
    </row>
    <row r="38" spans="3:24" x14ac:dyDescent="0.4">
      <c r="C38" s="761"/>
      <c r="D38" s="762"/>
      <c r="E38" s="762"/>
      <c r="F38" s="762"/>
      <c r="G38" s="762"/>
      <c r="H38" s="762"/>
      <c r="I38" s="762"/>
      <c r="J38" s="762"/>
      <c r="K38" s="762"/>
      <c r="L38" s="762"/>
      <c r="M38" s="762"/>
      <c r="N38" s="762"/>
      <c r="O38" s="762"/>
      <c r="P38" s="762"/>
      <c r="Q38" s="762"/>
      <c r="R38" s="762"/>
      <c r="S38" s="762"/>
      <c r="T38" s="762"/>
      <c r="U38" s="762"/>
      <c r="V38" s="762"/>
      <c r="W38" s="763"/>
      <c r="X38" s="18"/>
    </row>
    <row r="39" spans="3:24" x14ac:dyDescent="0.4">
      <c r="C39" s="761"/>
      <c r="D39" s="762"/>
      <c r="E39" s="762"/>
      <c r="F39" s="762"/>
      <c r="G39" s="762"/>
      <c r="H39" s="762"/>
      <c r="I39" s="762"/>
      <c r="J39" s="762"/>
      <c r="K39" s="762"/>
      <c r="L39" s="762"/>
      <c r="M39" s="762"/>
      <c r="N39" s="762"/>
      <c r="O39" s="762"/>
      <c r="P39" s="762"/>
      <c r="Q39" s="762"/>
      <c r="R39" s="762"/>
      <c r="S39" s="762"/>
      <c r="T39" s="762"/>
      <c r="U39" s="762"/>
      <c r="V39" s="762"/>
      <c r="W39" s="763"/>
      <c r="X39" s="18"/>
    </row>
    <row r="40" spans="3:24" x14ac:dyDescent="0.4">
      <c r="C40" s="761"/>
      <c r="D40" s="762"/>
      <c r="E40" s="762"/>
      <c r="F40" s="762"/>
      <c r="G40" s="762"/>
      <c r="H40" s="762"/>
      <c r="I40" s="762"/>
      <c r="J40" s="762"/>
      <c r="K40" s="762"/>
      <c r="L40" s="762"/>
      <c r="M40" s="762"/>
      <c r="N40" s="762"/>
      <c r="O40" s="762"/>
      <c r="P40" s="762"/>
      <c r="Q40" s="762"/>
      <c r="R40" s="762"/>
      <c r="S40" s="762"/>
      <c r="T40" s="762"/>
      <c r="U40" s="762"/>
      <c r="V40" s="762"/>
      <c r="W40" s="763"/>
      <c r="X40" s="18"/>
    </row>
    <row r="41" spans="3:24" x14ac:dyDescent="0.4">
      <c r="C41" s="761"/>
      <c r="D41" s="762"/>
      <c r="E41" s="762"/>
      <c r="F41" s="762"/>
      <c r="G41" s="762"/>
      <c r="H41" s="762"/>
      <c r="I41" s="762"/>
      <c r="J41" s="762"/>
      <c r="K41" s="762"/>
      <c r="L41" s="762"/>
      <c r="M41" s="762"/>
      <c r="N41" s="762"/>
      <c r="O41" s="762"/>
      <c r="P41" s="762"/>
      <c r="Q41" s="762"/>
      <c r="R41" s="762"/>
      <c r="S41" s="762"/>
      <c r="T41" s="762"/>
      <c r="U41" s="762"/>
      <c r="V41" s="762"/>
      <c r="W41" s="763"/>
      <c r="X41" s="18"/>
    </row>
    <row r="42" spans="3:24" x14ac:dyDescent="0.4">
      <c r="C42" s="761"/>
      <c r="D42" s="762"/>
      <c r="E42" s="762"/>
      <c r="F42" s="762"/>
      <c r="G42" s="762"/>
      <c r="H42" s="762"/>
      <c r="I42" s="762"/>
      <c r="J42" s="762"/>
      <c r="K42" s="762"/>
      <c r="L42" s="762"/>
      <c r="M42" s="762"/>
      <c r="N42" s="762"/>
      <c r="O42" s="762"/>
      <c r="P42" s="762"/>
      <c r="Q42" s="762"/>
      <c r="R42" s="762"/>
      <c r="S42" s="762"/>
      <c r="T42" s="762"/>
      <c r="U42" s="762"/>
      <c r="V42" s="762"/>
      <c r="W42" s="763"/>
      <c r="X42" s="18"/>
    </row>
    <row r="43" spans="3:24" x14ac:dyDescent="0.4">
      <c r="C43" s="761"/>
      <c r="D43" s="762"/>
      <c r="E43" s="762"/>
      <c r="F43" s="762"/>
      <c r="G43" s="762"/>
      <c r="H43" s="762"/>
      <c r="I43" s="762"/>
      <c r="J43" s="762"/>
      <c r="K43" s="762"/>
      <c r="L43" s="762"/>
      <c r="M43" s="762"/>
      <c r="N43" s="762"/>
      <c r="O43" s="762"/>
      <c r="P43" s="762"/>
      <c r="Q43" s="762"/>
      <c r="R43" s="762"/>
      <c r="S43" s="762"/>
      <c r="T43" s="762"/>
      <c r="U43" s="762"/>
      <c r="V43" s="762"/>
      <c r="W43" s="763"/>
      <c r="X43" s="18"/>
    </row>
    <row r="44" spans="3:24" x14ac:dyDescent="0.4">
      <c r="C44" s="761"/>
      <c r="D44" s="762"/>
      <c r="E44" s="762"/>
      <c r="F44" s="762"/>
      <c r="G44" s="762"/>
      <c r="H44" s="762"/>
      <c r="I44" s="762"/>
      <c r="J44" s="762"/>
      <c r="K44" s="762"/>
      <c r="L44" s="762"/>
      <c r="M44" s="762"/>
      <c r="N44" s="762"/>
      <c r="O44" s="762"/>
      <c r="P44" s="762"/>
      <c r="Q44" s="762"/>
      <c r="R44" s="762"/>
      <c r="S44" s="762"/>
      <c r="T44" s="762"/>
      <c r="U44" s="762"/>
      <c r="V44" s="762"/>
      <c r="W44" s="763"/>
      <c r="X44" s="18"/>
    </row>
    <row r="45" spans="3:24" x14ac:dyDescent="0.4">
      <c r="C45" s="761"/>
      <c r="D45" s="762"/>
      <c r="E45" s="762"/>
      <c r="F45" s="762"/>
      <c r="G45" s="762"/>
      <c r="H45" s="762"/>
      <c r="I45" s="762"/>
      <c r="J45" s="762"/>
      <c r="K45" s="762"/>
      <c r="L45" s="762"/>
      <c r="M45" s="762"/>
      <c r="N45" s="762"/>
      <c r="O45" s="762"/>
      <c r="P45" s="762"/>
      <c r="Q45" s="762"/>
      <c r="R45" s="762"/>
      <c r="S45" s="762"/>
      <c r="T45" s="762"/>
      <c r="U45" s="762"/>
      <c r="V45" s="762"/>
      <c r="W45" s="763"/>
      <c r="X45" s="18"/>
    </row>
    <row r="46" spans="3:24" x14ac:dyDescent="0.4">
      <c r="C46" s="761"/>
      <c r="D46" s="762"/>
      <c r="E46" s="762"/>
      <c r="F46" s="762"/>
      <c r="G46" s="762"/>
      <c r="H46" s="762"/>
      <c r="I46" s="762"/>
      <c r="J46" s="762"/>
      <c r="K46" s="762"/>
      <c r="L46" s="762"/>
      <c r="M46" s="762"/>
      <c r="N46" s="762"/>
      <c r="O46" s="762"/>
      <c r="P46" s="762"/>
      <c r="Q46" s="762"/>
      <c r="R46" s="762"/>
      <c r="S46" s="762"/>
      <c r="T46" s="762"/>
      <c r="U46" s="762"/>
      <c r="V46" s="762"/>
      <c r="W46" s="763"/>
      <c r="X46" s="18"/>
    </row>
    <row r="47" spans="3:24" x14ac:dyDescent="0.4">
      <c r="C47" s="761"/>
      <c r="D47" s="762"/>
      <c r="E47" s="762"/>
      <c r="F47" s="762"/>
      <c r="G47" s="762"/>
      <c r="H47" s="762"/>
      <c r="I47" s="762"/>
      <c r="J47" s="762"/>
      <c r="K47" s="762"/>
      <c r="L47" s="762"/>
      <c r="M47" s="762"/>
      <c r="N47" s="762"/>
      <c r="O47" s="762"/>
      <c r="P47" s="762"/>
      <c r="Q47" s="762"/>
      <c r="R47" s="762"/>
      <c r="S47" s="762"/>
      <c r="T47" s="762"/>
      <c r="U47" s="762"/>
      <c r="V47" s="762"/>
      <c r="W47" s="763"/>
      <c r="X47" s="18"/>
    </row>
    <row r="48" spans="3:24" x14ac:dyDescent="0.4">
      <c r="C48" s="761"/>
      <c r="D48" s="762"/>
      <c r="E48" s="762"/>
      <c r="F48" s="762"/>
      <c r="G48" s="762"/>
      <c r="H48" s="762"/>
      <c r="I48" s="762"/>
      <c r="J48" s="762"/>
      <c r="K48" s="762"/>
      <c r="L48" s="762"/>
      <c r="M48" s="762"/>
      <c r="N48" s="762"/>
      <c r="O48" s="762"/>
      <c r="P48" s="762"/>
      <c r="Q48" s="762"/>
      <c r="R48" s="762"/>
      <c r="S48" s="762"/>
      <c r="T48" s="762"/>
      <c r="U48" s="762"/>
      <c r="V48" s="762"/>
      <c r="W48" s="763"/>
      <c r="X48" s="18"/>
    </row>
    <row r="49" spans="2:24" x14ac:dyDescent="0.4">
      <c r="C49" s="761"/>
      <c r="D49" s="762"/>
      <c r="E49" s="762"/>
      <c r="F49" s="762"/>
      <c r="G49" s="762"/>
      <c r="H49" s="762"/>
      <c r="I49" s="762"/>
      <c r="J49" s="762"/>
      <c r="K49" s="762"/>
      <c r="L49" s="762"/>
      <c r="M49" s="762"/>
      <c r="N49" s="762"/>
      <c r="O49" s="762"/>
      <c r="P49" s="762"/>
      <c r="Q49" s="762"/>
      <c r="R49" s="762"/>
      <c r="S49" s="762"/>
      <c r="T49" s="762"/>
      <c r="U49" s="762"/>
      <c r="V49" s="762"/>
      <c r="W49" s="763"/>
      <c r="X49" s="18"/>
    </row>
    <row r="50" spans="2:24" x14ac:dyDescent="0.4">
      <c r="C50" s="761"/>
      <c r="D50" s="762"/>
      <c r="E50" s="762"/>
      <c r="F50" s="762"/>
      <c r="G50" s="762"/>
      <c r="H50" s="762"/>
      <c r="I50" s="762"/>
      <c r="J50" s="762"/>
      <c r="K50" s="762"/>
      <c r="L50" s="762"/>
      <c r="M50" s="762"/>
      <c r="N50" s="762"/>
      <c r="O50" s="762"/>
      <c r="P50" s="762"/>
      <c r="Q50" s="762"/>
      <c r="R50" s="762"/>
      <c r="S50" s="762"/>
      <c r="T50" s="762"/>
      <c r="U50" s="762"/>
      <c r="V50" s="762"/>
      <c r="W50" s="763"/>
      <c r="X50" s="18"/>
    </row>
    <row r="51" spans="2:24" x14ac:dyDescent="0.4">
      <c r="C51" s="764"/>
      <c r="D51" s="765"/>
      <c r="E51" s="765"/>
      <c r="F51" s="765"/>
      <c r="G51" s="765"/>
      <c r="H51" s="765"/>
      <c r="I51" s="765"/>
      <c r="J51" s="765"/>
      <c r="K51" s="765"/>
      <c r="L51" s="765"/>
      <c r="M51" s="765"/>
      <c r="N51" s="765"/>
      <c r="O51" s="765"/>
      <c r="P51" s="765"/>
      <c r="Q51" s="765"/>
      <c r="R51" s="765"/>
      <c r="S51" s="765"/>
      <c r="T51" s="765"/>
      <c r="U51" s="765"/>
      <c r="V51" s="765"/>
      <c r="W51" s="766"/>
      <c r="X51" s="18"/>
    </row>
    <row r="52" spans="2:24" x14ac:dyDescent="0.4">
      <c r="C52" s="733" t="s">
        <v>1366</v>
      </c>
      <c r="D52" s="734"/>
      <c r="E52" s="734"/>
      <c r="F52" s="737" t="str" cm="1">
        <f t="array" aca="1" ref="F52" ca="1">OFFSET(INDIRECT($A$1),15,6)&amp;""</f>
        <v/>
      </c>
      <c r="G52" s="737"/>
      <c r="H52" s="737"/>
      <c r="I52" s="737"/>
      <c r="J52" s="737"/>
      <c r="K52" s="737"/>
      <c r="L52" s="737"/>
      <c r="M52" s="737"/>
      <c r="N52" s="737"/>
      <c r="O52" s="737"/>
      <c r="P52" s="737"/>
      <c r="Q52" s="737"/>
      <c r="R52" s="737"/>
      <c r="S52" s="737"/>
      <c r="T52" s="737"/>
      <c r="U52" s="737"/>
      <c r="V52" s="737"/>
      <c r="W52" s="738"/>
      <c r="X52" s="18"/>
    </row>
    <row r="53" spans="2:24" ht="12.75" thickBot="1" x14ac:dyDescent="0.45">
      <c r="C53" s="767"/>
      <c r="D53" s="768"/>
      <c r="E53" s="768"/>
      <c r="F53" s="769"/>
      <c r="G53" s="769"/>
      <c r="H53" s="769"/>
      <c r="I53" s="769"/>
      <c r="J53" s="769"/>
      <c r="K53" s="769"/>
      <c r="L53" s="769"/>
      <c r="M53" s="769"/>
      <c r="N53" s="769"/>
      <c r="O53" s="769"/>
      <c r="P53" s="769"/>
      <c r="Q53" s="769"/>
      <c r="R53" s="769"/>
      <c r="S53" s="769"/>
      <c r="T53" s="769"/>
      <c r="U53" s="769"/>
      <c r="V53" s="769"/>
      <c r="W53" s="770"/>
      <c r="X53" s="18"/>
    </row>
    <row r="54" spans="2:24" x14ac:dyDescent="0.4">
      <c r="C54" s="23"/>
      <c r="D54" s="23"/>
      <c r="E54" s="23"/>
      <c r="F54" s="23"/>
      <c r="G54" s="23"/>
      <c r="H54" s="23"/>
      <c r="I54" s="23"/>
      <c r="J54" s="23"/>
      <c r="K54" s="23"/>
      <c r="L54" s="23"/>
      <c r="M54" s="23"/>
      <c r="N54" s="23"/>
      <c r="O54" s="23"/>
      <c r="P54" s="23"/>
      <c r="Q54" s="23"/>
      <c r="R54" s="23"/>
      <c r="S54" s="23"/>
      <c r="T54" s="23"/>
      <c r="U54" s="23"/>
      <c r="V54" s="23"/>
      <c r="W54" s="23"/>
      <c r="X54" s="18"/>
    </row>
    <row r="55" spans="2:24" x14ac:dyDescent="0.4">
      <c r="C55" s="23"/>
      <c r="D55" s="23"/>
      <c r="E55" s="23"/>
      <c r="F55" s="23"/>
      <c r="G55" s="23"/>
      <c r="H55" s="23"/>
      <c r="I55" s="23"/>
      <c r="J55" s="23"/>
      <c r="K55" s="23"/>
      <c r="L55" s="23"/>
      <c r="M55" s="23"/>
      <c r="N55" s="23"/>
      <c r="O55" s="23"/>
      <c r="P55" s="23"/>
      <c r="Q55" s="23"/>
      <c r="R55" s="23"/>
      <c r="S55" s="23"/>
      <c r="T55" s="23"/>
      <c r="U55" s="23"/>
      <c r="V55" s="23"/>
      <c r="W55" s="23"/>
      <c r="X55" s="18"/>
    </row>
    <row r="56" spans="2:24" ht="12.75" thickBot="1" x14ac:dyDescent="0.45">
      <c r="C56" s="23"/>
      <c r="D56" s="23"/>
      <c r="E56" s="23"/>
      <c r="F56" s="23"/>
      <c r="G56" s="23"/>
      <c r="H56" s="23"/>
      <c r="I56" s="23"/>
      <c r="J56" s="23"/>
      <c r="K56" s="23"/>
      <c r="L56" s="23"/>
      <c r="M56" s="23"/>
      <c r="N56" s="23"/>
      <c r="O56" s="23"/>
      <c r="P56" s="23"/>
      <c r="Q56" s="23"/>
      <c r="R56" s="23"/>
      <c r="S56" s="23"/>
      <c r="T56" s="23"/>
      <c r="U56" s="23"/>
      <c r="V56" s="23"/>
      <c r="W56" s="23"/>
      <c r="X56" s="18"/>
    </row>
    <row r="57" spans="2:24" ht="12.75" customHeight="1" x14ac:dyDescent="0.4">
      <c r="C57" s="730" t="s">
        <v>1367</v>
      </c>
      <c r="D57" s="730"/>
      <c r="E57" s="730"/>
      <c r="F57" s="730"/>
      <c r="G57" s="730"/>
      <c r="H57" s="730"/>
      <c r="I57" s="771" t="str" cm="1">
        <f t="array" aca="1" ref="I57" ca="1">OFFSET(INDIRECT($A$1),16,6)&amp;""</f>
        <v/>
      </c>
      <c r="J57" s="772"/>
      <c r="K57" s="23"/>
      <c r="L57" s="23"/>
      <c r="M57" s="23"/>
      <c r="N57" s="23"/>
      <c r="O57" s="23"/>
      <c r="P57" s="23"/>
      <c r="Q57" s="23"/>
      <c r="R57" s="23"/>
      <c r="S57" s="23"/>
      <c r="T57" s="23"/>
      <c r="U57" s="23"/>
      <c r="V57" s="23"/>
      <c r="W57" s="23"/>
      <c r="X57" s="18"/>
    </row>
    <row r="58" spans="2:24" ht="12.75" customHeight="1" thickBot="1" x14ac:dyDescent="0.45">
      <c r="C58" s="730"/>
      <c r="D58" s="730"/>
      <c r="E58" s="730"/>
      <c r="F58" s="730"/>
      <c r="G58" s="730"/>
      <c r="H58" s="730"/>
      <c r="I58" s="773"/>
      <c r="J58" s="774"/>
      <c r="K58" s="23"/>
      <c r="L58" s="23"/>
      <c r="M58" s="23"/>
      <c r="N58" s="23"/>
      <c r="O58" s="23"/>
      <c r="P58" s="23"/>
      <c r="Q58" s="23"/>
      <c r="R58" s="23"/>
      <c r="S58" s="23"/>
      <c r="T58" s="23"/>
      <c r="U58" s="23"/>
      <c r="V58" s="23"/>
      <c r="W58" s="23"/>
      <c r="X58" s="18"/>
    </row>
    <row r="59" spans="2:24" ht="5.0999999999999996" customHeight="1" thickBot="1" x14ac:dyDescent="0.45">
      <c r="C59" s="18"/>
      <c r="D59" s="18"/>
      <c r="E59" s="18"/>
      <c r="F59" s="18"/>
      <c r="G59" s="18"/>
      <c r="H59" s="18"/>
      <c r="I59" s="18"/>
      <c r="J59" s="18"/>
      <c r="K59" s="18"/>
      <c r="L59" s="18"/>
      <c r="M59" s="18"/>
      <c r="N59" s="18"/>
      <c r="O59" s="18"/>
      <c r="P59" s="18"/>
      <c r="Q59" s="18"/>
      <c r="R59" s="18"/>
      <c r="S59" s="18"/>
      <c r="T59" s="18"/>
      <c r="U59" s="18"/>
      <c r="V59" s="18"/>
      <c r="W59" s="18"/>
      <c r="X59" s="18"/>
    </row>
    <row r="60" spans="2:24" ht="12" customHeight="1" x14ac:dyDescent="0.4">
      <c r="B60" s="16" t="s">
        <v>427</v>
      </c>
      <c r="C60" s="731" t="s">
        <v>1368</v>
      </c>
      <c r="D60" s="732"/>
      <c r="E60" s="732"/>
      <c r="F60" s="735" t="str" cm="1">
        <f t="array" aca="1" ref="F60" ca="1">OFFSET(INDIRECT($A$1),17,6)&amp;""</f>
        <v/>
      </c>
      <c r="G60" s="735"/>
      <c r="H60" s="735"/>
      <c r="I60" s="735"/>
      <c r="J60" s="735"/>
      <c r="K60" s="735"/>
      <c r="L60" s="735"/>
      <c r="M60" s="735"/>
      <c r="N60" s="735"/>
      <c r="O60" s="735"/>
      <c r="P60" s="735"/>
      <c r="Q60" s="735"/>
      <c r="R60" s="735"/>
      <c r="S60" s="735"/>
      <c r="T60" s="735"/>
      <c r="U60" s="735"/>
      <c r="V60" s="735"/>
      <c r="W60" s="736"/>
      <c r="X60" s="18"/>
    </row>
    <row r="61" spans="2:24" x14ac:dyDescent="0.4">
      <c r="C61" s="733"/>
      <c r="D61" s="734"/>
      <c r="E61" s="734"/>
      <c r="F61" s="737"/>
      <c r="G61" s="737"/>
      <c r="H61" s="737"/>
      <c r="I61" s="737"/>
      <c r="J61" s="737"/>
      <c r="K61" s="737"/>
      <c r="L61" s="737"/>
      <c r="M61" s="737"/>
      <c r="N61" s="737"/>
      <c r="O61" s="737"/>
      <c r="P61" s="737"/>
      <c r="Q61" s="737"/>
      <c r="R61" s="737"/>
      <c r="S61" s="737"/>
      <c r="T61" s="737"/>
      <c r="U61" s="737"/>
      <c r="V61" s="737"/>
      <c r="W61" s="738"/>
      <c r="X61" s="18"/>
    </row>
    <row r="62" spans="2:24" x14ac:dyDescent="0.4">
      <c r="C62" s="752" t="s">
        <v>1369</v>
      </c>
      <c r="D62" s="753"/>
      <c r="E62" s="753"/>
      <c r="F62" s="737" t="str" cm="1">
        <f t="array" aca="1" ref="F62" ca="1">OFFSET(INDIRECT($A$1),18,6)&amp;""</f>
        <v/>
      </c>
      <c r="G62" s="737"/>
      <c r="H62" s="737"/>
      <c r="I62" s="737"/>
      <c r="J62" s="737"/>
      <c r="K62" s="737"/>
      <c r="L62" s="737"/>
      <c r="M62" s="737"/>
      <c r="N62" s="737"/>
      <c r="O62" s="737"/>
      <c r="P62" s="737"/>
      <c r="Q62" s="737"/>
      <c r="R62" s="737"/>
      <c r="S62" s="737"/>
      <c r="T62" s="737"/>
      <c r="U62" s="737"/>
      <c r="V62" s="737"/>
      <c r="W62" s="738"/>
      <c r="X62" s="18"/>
    </row>
    <row r="63" spans="2:24" x14ac:dyDescent="0.4">
      <c r="C63" s="752"/>
      <c r="D63" s="753"/>
      <c r="E63" s="753"/>
      <c r="F63" s="737"/>
      <c r="G63" s="737"/>
      <c r="H63" s="737"/>
      <c r="I63" s="737"/>
      <c r="J63" s="737"/>
      <c r="K63" s="737"/>
      <c r="L63" s="737"/>
      <c r="M63" s="737"/>
      <c r="N63" s="737"/>
      <c r="O63" s="737"/>
      <c r="P63" s="737"/>
      <c r="Q63" s="737"/>
      <c r="R63" s="737"/>
      <c r="S63" s="737"/>
      <c r="T63" s="737"/>
      <c r="U63" s="737"/>
      <c r="V63" s="737"/>
      <c r="W63" s="738"/>
      <c r="X63" s="18"/>
    </row>
    <row r="64" spans="2:24" x14ac:dyDescent="0.4">
      <c r="C64" s="733" t="s">
        <v>1358</v>
      </c>
      <c r="D64" s="734"/>
      <c r="E64" s="734"/>
      <c r="F64" s="754" t="str" cm="1">
        <f t="array" aca="1" ref="F64" ca="1">OFFSET(INDIRECT($A$1),19,6)&amp;""</f>
        <v/>
      </c>
      <c r="G64" s="754"/>
      <c r="H64" s="532" t="str" cm="1">
        <f t="array" aca="1" ref="H64" ca="1">OFFSET(INDIRECT($A$1),20,6)&amp;""</f>
        <v/>
      </c>
      <c r="I64" s="533"/>
      <c r="J64" s="533"/>
      <c r="K64" s="533"/>
      <c r="L64" s="533"/>
      <c r="M64" s="533"/>
      <c r="N64" s="533"/>
      <c r="O64" s="533"/>
      <c r="P64" s="533"/>
      <c r="Q64" s="518" t="s">
        <v>1370</v>
      </c>
      <c r="R64" s="483"/>
      <c r="S64" s="484"/>
      <c r="T64" s="488" t="str" cm="1">
        <f t="array" aca="1" ref="T64" ca="1">OFFSET(INDIRECT($A$1),21,6)&amp;""</f>
        <v/>
      </c>
      <c r="U64" s="489"/>
      <c r="V64" s="489"/>
      <c r="W64" s="494"/>
      <c r="X64" s="18"/>
    </row>
    <row r="65" spans="3:24" x14ac:dyDescent="0.4">
      <c r="C65" s="733"/>
      <c r="D65" s="734"/>
      <c r="E65" s="734"/>
      <c r="F65" s="754"/>
      <c r="G65" s="754"/>
      <c r="H65" s="535"/>
      <c r="I65" s="536"/>
      <c r="J65" s="536"/>
      <c r="K65" s="536"/>
      <c r="L65" s="536"/>
      <c r="M65" s="536"/>
      <c r="N65" s="536"/>
      <c r="O65" s="536"/>
      <c r="P65" s="536"/>
      <c r="Q65" s="519"/>
      <c r="R65" s="486"/>
      <c r="S65" s="487"/>
      <c r="T65" s="491"/>
      <c r="U65" s="492"/>
      <c r="V65" s="492"/>
      <c r="W65" s="495"/>
      <c r="X65" s="18"/>
    </row>
    <row r="66" spans="3:24" ht="12.75" customHeight="1" x14ac:dyDescent="0.4">
      <c r="C66" s="733" t="s">
        <v>1371</v>
      </c>
      <c r="D66" s="734"/>
      <c r="E66" s="734"/>
      <c r="F66" s="734"/>
      <c r="G66" s="734"/>
      <c r="H66" s="558" t="str" cm="1">
        <f t="array" aca="1" ref="H66" ca="1">OFFSET(INDIRECT($A$1),22,6)&amp;""</f>
        <v/>
      </c>
      <c r="I66" s="559"/>
      <c r="J66" s="559"/>
      <c r="K66" s="559"/>
      <c r="L66" s="559"/>
      <c r="M66" s="747"/>
      <c r="N66" s="747"/>
      <c r="O66" s="747"/>
      <c r="P66" s="747"/>
      <c r="Q66" s="747"/>
      <c r="R66" s="747"/>
      <c r="S66" s="747"/>
      <c r="T66" s="747"/>
      <c r="U66" s="747"/>
      <c r="V66" s="747"/>
      <c r="W66" s="748"/>
      <c r="X66" s="18"/>
    </row>
    <row r="67" spans="3:24" x14ac:dyDescent="0.4">
      <c r="C67" s="733"/>
      <c r="D67" s="734"/>
      <c r="E67" s="734"/>
      <c r="F67" s="734"/>
      <c r="G67" s="734"/>
      <c r="H67" s="562"/>
      <c r="I67" s="563"/>
      <c r="J67" s="563"/>
      <c r="K67" s="563"/>
      <c r="L67" s="563"/>
      <c r="M67" s="749"/>
      <c r="N67" s="749"/>
      <c r="O67" s="749"/>
      <c r="P67" s="749"/>
      <c r="Q67" s="749"/>
      <c r="R67" s="749"/>
      <c r="S67" s="749"/>
      <c r="T67" s="749"/>
      <c r="U67" s="749"/>
      <c r="V67" s="749"/>
      <c r="W67" s="750"/>
      <c r="X67" s="18"/>
    </row>
    <row r="68" spans="3:24" ht="12.75" customHeight="1" x14ac:dyDescent="0.4">
      <c r="C68" s="781" t="s">
        <v>1372</v>
      </c>
      <c r="D68" s="782"/>
      <c r="E68" s="782"/>
      <c r="F68" s="782"/>
      <c r="G68" s="782"/>
      <c r="H68" s="785" t="str" cm="1">
        <f t="array" aca="1" ref="H68" ca="1">OFFSET(INDIRECT($A$1),23,6)&amp;""</f>
        <v/>
      </c>
      <c r="I68" s="786"/>
      <c r="J68" s="786"/>
      <c r="K68" s="786"/>
      <c r="L68" s="786"/>
      <c r="M68" s="747"/>
      <c r="N68" s="747"/>
      <c r="O68" s="747"/>
      <c r="P68" s="747"/>
      <c r="Q68" s="747"/>
      <c r="R68" s="747"/>
      <c r="S68" s="747"/>
      <c r="T68" s="747"/>
      <c r="U68" s="747"/>
      <c r="V68" s="747"/>
      <c r="W68" s="748"/>
      <c r="X68" s="18"/>
    </row>
    <row r="69" spans="3:24" x14ac:dyDescent="0.4">
      <c r="C69" s="781"/>
      <c r="D69" s="782"/>
      <c r="E69" s="782"/>
      <c r="F69" s="782"/>
      <c r="G69" s="782"/>
      <c r="H69" s="787"/>
      <c r="I69" s="788"/>
      <c r="J69" s="788"/>
      <c r="K69" s="788"/>
      <c r="L69" s="788"/>
      <c r="M69" s="749"/>
      <c r="N69" s="749"/>
      <c r="O69" s="749"/>
      <c r="P69" s="749"/>
      <c r="Q69" s="749"/>
      <c r="R69" s="749"/>
      <c r="S69" s="749"/>
      <c r="T69" s="749"/>
      <c r="U69" s="749"/>
      <c r="V69" s="749"/>
      <c r="W69" s="750"/>
      <c r="X69" s="18"/>
    </row>
    <row r="70" spans="3:24" x14ac:dyDescent="0.4">
      <c r="C70" s="733" t="s">
        <v>1364</v>
      </c>
      <c r="D70" s="734"/>
      <c r="E70" s="734"/>
      <c r="F70" s="532" t="str" cm="1">
        <f t="array" aca="1" ref="F70" ca="1">OFFSET(INDIRECT($A$1),24,6)&amp;""</f>
        <v/>
      </c>
      <c r="G70" s="533"/>
      <c r="H70" s="533"/>
      <c r="I70" s="533"/>
      <c r="J70" s="533"/>
      <c r="K70" s="533"/>
      <c r="L70" s="649"/>
      <c r="M70" s="558" t="str" cm="1">
        <f t="array" aca="1" ref="M70" ca="1">OFFSET(INDIRECT($A$1),25,6)&amp;""</f>
        <v/>
      </c>
      <c r="N70" s="559"/>
      <c r="O70" s="559"/>
      <c r="P70" s="559"/>
      <c r="Q70" s="559"/>
      <c r="R70" s="559"/>
      <c r="S70" s="559"/>
      <c r="T70" s="789"/>
      <c r="U70" s="789"/>
      <c r="V70" s="789"/>
      <c r="W70" s="790"/>
      <c r="X70" s="18"/>
    </row>
    <row r="71" spans="3:24" x14ac:dyDescent="0.4">
      <c r="C71" s="783"/>
      <c r="D71" s="784"/>
      <c r="E71" s="784"/>
      <c r="F71" s="535"/>
      <c r="G71" s="536"/>
      <c r="H71" s="536"/>
      <c r="I71" s="536"/>
      <c r="J71" s="536"/>
      <c r="K71" s="536"/>
      <c r="L71" s="551"/>
      <c r="M71" s="562"/>
      <c r="N71" s="563"/>
      <c r="O71" s="563"/>
      <c r="P71" s="563"/>
      <c r="Q71" s="563"/>
      <c r="R71" s="563"/>
      <c r="S71" s="563"/>
      <c r="T71" s="791"/>
      <c r="U71" s="791"/>
      <c r="V71" s="791"/>
      <c r="W71" s="792"/>
      <c r="X71" s="18"/>
    </row>
    <row r="72" spans="3:24" x14ac:dyDescent="0.4">
      <c r="C72" s="733" t="s">
        <v>1366</v>
      </c>
      <c r="D72" s="734"/>
      <c r="E72" s="734"/>
      <c r="F72" s="737" t="str" cm="1">
        <f t="array" aca="1" ref="F72" ca="1">OFFSET(INDIRECT($A$1),26,6)&amp;""</f>
        <v/>
      </c>
      <c r="G72" s="737"/>
      <c r="H72" s="737"/>
      <c r="I72" s="737"/>
      <c r="J72" s="737"/>
      <c r="K72" s="737"/>
      <c r="L72" s="737"/>
      <c r="M72" s="737"/>
      <c r="N72" s="737"/>
      <c r="O72" s="737"/>
      <c r="P72" s="737"/>
      <c r="Q72" s="737"/>
      <c r="R72" s="737"/>
      <c r="S72" s="737"/>
      <c r="T72" s="737"/>
      <c r="U72" s="737"/>
      <c r="V72" s="737"/>
      <c r="W72" s="738"/>
      <c r="X72" s="18"/>
    </row>
    <row r="73" spans="3:24" ht="12.75" thickBot="1" x14ac:dyDescent="0.45">
      <c r="C73" s="767"/>
      <c r="D73" s="768"/>
      <c r="E73" s="768"/>
      <c r="F73" s="769"/>
      <c r="G73" s="769"/>
      <c r="H73" s="769"/>
      <c r="I73" s="769"/>
      <c r="J73" s="769"/>
      <c r="K73" s="769"/>
      <c r="L73" s="769"/>
      <c r="M73" s="769"/>
      <c r="N73" s="769"/>
      <c r="O73" s="769"/>
      <c r="P73" s="769"/>
      <c r="Q73" s="769"/>
      <c r="R73" s="769"/>
      <c r="S73" s="769"/>
      <c r="T73" s="769"/>
      <c r="U73" s="769"/>
      <c r="V73" s="769"/>
      <c r="W73" s="770"/>
      <c r="X73" s="18"/>
    </row>
    <row r="74" spans="3:24" x14ac:dyDescent="0.4">
      <c r="C74" s="23"/>
      <c r="D74" s="23"/>
      <c r="E74" s="23"/>
      <c r="F74" s="23"/>
      <c r="G74" s="23"/>
      <c r="H74" s="23"/>
      <c r="I74" s="23"/>
      <c r="J74" s="23"/>
      <c r="K74" s="23"/>
      <c r="L74" s="23"/>
      <c r="M74" s="23"/>
      <c r="N74" s="23"/>
      <c r="O74" s="23"/>
      <c r="P74" s="23"/>
      <c r="Q74" s="23"/>
      <c r="R74" s="23"/>
      <c r="S74" s="23"/>
      <c r="T74" s="23"/>
      <c r="U74" s="23"/>
      <c r="V74" s="23"/>
      <c r="W74" s="23"/>
      <c r="X74" s="18"/>
    </row>
    <row r="75" spans="3:24" x14ac:dyDescent="0.4">
      <c r="C75" s="18"/>
      <c r="D75" s="18"/>
      <c r="E75" s="18"/>
      <c r="F75" s="18"/>
      <c r="G75" s="18"/>
      <c r="H75" s="18"/>
      <c r="I75" s="18"/>
      <c r="J75" s="18"/>
      <c r="K75" s="18"/>
      <c r="L75" s="18"/>
      <c r="M75" s="18"/>
      <c r="N75" s="18"/>
      <c r="O75" s="18"/>
      <c r="P75" s="18"/>
      <c r="Q75" s="18"/>
      <c r="R75" s="18"/>
      <c r="S75" s="18"/>
      <c r="T75" s="18"/>
      <c r="U75" s="18"/>
      <c r="V75" s="18"/>
      <c r="W75" s="18"/>
      <c r="X75" s="18"/>
    </row>
    <row r="76" spans="3:24" x14ac:dyDescent="0.4">
      <c r="C76" s="18"/>
      <c r="D76" s="18"/>
      <c r="E76" s="18"/>
      <c r="F76" s="18"/>
      <c r="G76" s="18"/>
      <c r="H76" s="18"/>
      <c r="I76" s="18"/>
      <c r="J76" s="18"/>
      <c r="K76" s="18"/>
      <c r="L76" s="18"/>
      <c r="M76" s="18"/>
      <c r="N76" s="18"/>
      <c r="O76" s="18"/>
      <c r="P76" s="18"/>
      <c r="Q76" s="18"/>
      <c r="R76" s="18"/>
      <c r="S76" s="18"/>
      <c r="T76" s="18"/>
      <c r="U76" s="18"/>
      <c r="V76" s="18"/>
      <c r="W76" s="18"/>
    </row>
    <row r="77" spans="3:24" x14ac:dyDescent="0.4">
      <c r="C77" s="18"/>
      <c r="D77" s="18"/>
      <c r="E77" s="18"/>
      <c r="F77" s="18"/>
      <c r="G77" s="18"/>
      <c r="H77" s="18"/>
      <c r="I77" s="18"/>
      <c r="J77" s="18"/>
      <c r="K77" s="18"/>
      <c r="L77" s="18"/>
      <c r="M77" s="18"/>
      <c r="N77" s="18"/>
      <c r="O77" s="18"/>
      <c r="P77" s="18"/>
      <c r="Q77" s="18"/>
      <c r="R77" s="18"/>
      <c r="S77" s="18"/>
      <c r="T77" s="18"/>
      <c r="U77" s="18"/>
      <c r="V77" s="18"/>
      <c r="W77" s="18"/>
    </row>
    <row r="78" spans="3:24" x14ac:dyDescent="0.4">
      <c r="C78" s="18"/>
      <c r="D78" s="18"/>
      <c r="E78" s="18"/>
      <c r="F78" s="18"/>
      <c r="G78" s="18"/>
      <c r="H78" s="18"/>
      <c r="I78" s="18"/>
      <c r="J78" s="18"/>
      <c r="K78" s="18"/>
      <c r="L78" s="18"/>
      <c r="M78" s="18"/>
      <c r="N78" s="18"/>
      <c r="O78" s="18"/>
      <c r="P78" s="18"/>
      <c r="Q78" s="18"/>
      <c r="R78" s="18"/>
      <c r="S78" s="18"/>
      <c r="T78" s="18"/>
      <c r="U78" s="18"/>
      <c r="V78" s="18"/>
      <c r="W78" s="18"/>
    </row>
    <row r="79" spans="3:24" x14ac:dyDescent="0.4">
      <c r="C79" s="18"/>
      <c r="D79" s="18"/>
      <c r="E79" s="18"/>
      <c r="F79" s="18"/>
      <c r="G79" s="18"/>
      <c r="H79" s="18"/>
      <c r="I79" s="18"/>
      <c r="J79" s="18"/>
      <c r="K79" s="18"/>
      <c r="L79" s="18"/>
      <c r="M79" s="18"/>
      <c r="N79" s="18"/>
      <c r="O79" s="18"/>
      <c r="P79" s="18"/>
      <c r="Q79" s="18"/>
      <c r="R79" s="18"/>
      <c r="S79" s="18"/>
      <c r="T79" s="18"/>
      <c r="U79" s="18"/>
      <c r="V79" s="18"/>
      <c r="W79" s="18"/>
    </row>
    <row r="80" spans="3:24" x14ac:dyDescent="0.4">
      <c r="C80" s="18"/>
      <c r="D80" s="18"/>
      <c r="E80" s="18"/>
      <c r="F80" s="18"/>
      <c r="G80" s="18"/>
      <c r="H80" s="18"/>
      <c r="I80" s="18"/>
      <c r="J80" s="18"/>
      <c r="K80" s="18"/>
      <c r="L80" s="18"/>
      <c r="M80" s="18"/>
      <c r="N80" s="18"/>
      <c r="O80" s="18"/>
      <c r="P80" s="18"/>
      <c r="Q80" s="18"/>
      <c r="R80" s="18"/>
      <c r="S80" s="18"/>
      <c r="T80" s="18"/>
      <c r="U80" s="18"/>
      <c r="V80" s="18"/>
      <c r="W80" s="18"/>
    </row>
    <row r="81" spans="1:23" x14ac:dyDescent="0.4">
      <c r="C81" s="18"/>
      <c r="D81" s="18"/>
      <c r="E81" s="18"/>
      <c r="F81" s="18"/>
      <c r="G81" s="18"/>
      <c r="H81" s="18"/>
      <c r="I81" s="18"/>
      <c r="J81" s="18"/>
      <c r="K81" s="18"/>
      <c r="L81" s="18"/>
      <c r="M81" s="18"/>
      <c r="N81" s="18"/>
      <c r="O81" s="18"/>
      <c r="P81" s="18"/>
      <c r="Q81" s="18"/>
      <c r="R81" s="18"/>
      <c r="S81" s="18"/>
      <c r="T81" s="18"/>
      <c r="U81" s="18"/>
      <c r="V81" s="18"/>
      <c r="W81" s="18"/>
    </row>
    <row r="82" spans="1:23" x14ac:dyDescent="0.4">
      <c r="C82" s="18"/>
      <c r="D82" s="18"/>
      <c r="E82" s="18"/>
      <c r="F82" s="18"/>
      <c r="G82" s="18"/>
      <c r="H82" s="18"/>
      <c r="I82" s="18"/>
      <c r="J82" s="18"/>
      <c r="K82" s="18"/>
      <c r="L82" s="18"/>
      <c r="M82" s="18"/>
      <c r="N82" s="18"/>
      <c r="O82" s="18"/>
      <c r="P82" s="18"/>
      <c r="Q82" s="18"/>
      <c r="R82" s="18"/>
      <c r="S82" s="18"/>
      <c r="T82" s="18"/>
      <c r="U82" s="18"/>
      <c r="V82" s="18"/>
      <c r="W82" s="18"/>
    </row>
    <row r="83" spans="1:23" x14ac:dyDescent="0.4">
      <c r="C83" s="18"/>
      <c r="D83" s="18"/>
      <c r="E83" s="18"/>
      <c r="F83" s="18"/>
      <c r="G83" s="18"/>
      <c r="H83" s="18"/>
      <c r="I83" s="18"/>
      <c r="J83" s="18"/>
      <c r="K83" s="18"/>
      <c r="L83" s="18"/>
      <c r="M83" s="18"/>
      <c r="N83" s="18"/>
      <c r="O83" s="18"/>
      <c r="P83" s="18"/>
      <c r="Q83" s="18"/>
      <c r="R83" s="18"/>
      <c r="S83" s="18"/>
      <c r="T83" s="18"/>
      <c r="U83" s="18"/>
      <c r="V83" s="18"/>
      <c r="W83" s="18"/>
    </row>
    <row r="84" spans="1:23" x14ac:dyDescent="0.4">
      <c r="C84" s="18"/>
      <c r="D84" s="18"/>
      <c r="E84" s="18"/>
      <c r="F84" s="18"/>
      <c r="G84" s="18"/>
      <c r="H84" s="18"/>
      <c r="I84" s="18"/>
      <c r="J84" s="18"/>
      <c r="K84" s="18"/>
      <c r="L84" s="18"/>
      <c r="M84" s="18"/>
      <c r="N84" s="18"/>
      <c r="O84" s="18"/>
      <c r="P84" s="18"/>
      <c r="Q84" s="18"/>
      <c r="R84" s="18"/>
      <c r="S84" s="18"/>
      <c r="T84" s="18"/>
      <c r="U84" s="18"/>
      <c r="V84" s="18"/>
      <c r="W84" s="18"/>
    </row>
    <row r="85" spans="1:23" x14ac:dyDescent="0.4">
      <c r="C85" s="18"/>
      <c r="D85" s="18"/>
      <c r="E85" s="18"/>
      <c r="F85" s="18"/>
      <c r="G85" s="18"/>
      <c r="H85" s="18"/>
      <c r="I85" s="18"/>
      <c r="J85" s="18"/>
      <c r="K85" s="18"/>
      <c r="L85" s="18"/>
      <c r="M85" s="18"/>
      <c r="N85" s="18"/>
      <c r="O85" s="18"/>
      <c r="P85" s="18"/>
      <c r="Q85" s="18"/>
      <c r="R85" s="18"/>
      <c r="S85" s="18"/>
      <c r="T85" s="18"/>
      <c r="U85" s="18"/>
      <c r="V85" s="18"/>
      <c r="W85" s="18"/>
    </row>
    <row r="86" spans="1:23" x14ac:dyDescent="0.4">
      <c r="C86" s="18"/>
      <c r="D86" s="18"/>
      <c r="E86" s="18"/>
      <c r="F86" s="18"/>
      <c r="G86" s="18"/>
      <c r="H86" s="18"/>
      <c r="I86" s="18"/>
      <c r="J86" s="18"/>
      <c r="K86" s="18"/>
      <c r="L86" s="18"/>
      <c r="M86" s="18"/>
      <c r="N86" s="18"/>
      <c r="O86" s="18"/>
      <c r="P86" s="18"/>
      <c r="Q86" s="18"/>
      <c r="R86" s="18"/>
      <c r="S86" s="18"/>
      <c r="T86" s="18"/>
      <c r="U86" s="18"/>
      <c r="V86" s="18"/>
      <c r="W86" s="18"/>
    </row>
    <row r="87" spans="1:23" x14ac:dyDescent="0.4">
      <c r="C87" s="18"/>
      <c r="D87" s="18"/>
      <c r="E87" s="18"/>
      <c r="F87" s="18"/>
      <c r="G87" s="18"/>
      <c r="H87" s="18"/>
      <c r="I87" s="18"/>
      <c r="J87" s="18"/>
      <c r="K87" s="18"/>
      <c r="L87" s="18"/>
      <c r="M87" s="18"/>
      <c r="N87" s="18"/>
      <c r="O87" s="18"/>
      <c r="P87" s="18"/>
      <c r="Q87" s="18"/>
      <c r="R87" s="18"/>
      <c r="S87" s="18"/>
      <c r="T87" s="18"/>
      <c r="U87" s="18"/>
      <c r="V87" s="18"/>
      <c r="W87" s="18"/>
    </row>
    <row r="88" spans="1:23" x14ac:dyDescent="0.4">
      <c r="C88" s="18"/>
      <c r="D88" s="18"/>
      <c r="E88" s="18"/>
      <c r="F88" s="18"/>
      <c r="G88" s="18"/>
      <c r="H88" s="18"/>
      <c r="I88" s="18"/>
      <c r="J88" s="18"/>
      <c r="K88" s="18"/>
      <c r="L88" s="18"/>
      <c r="M88" s="18"/>
      <c r="N88" s="18"/>
      <c r="O88" s="18"/>
      <c r="P88" s="18"/>
      <c r="Q88" s="18"/>
      <c r="R88" s="18"/>
      <c r="S88" s="18"/>
      <c r="T88" s="18"/>
      <c r="U88" s="18"/>
      <c r="V88" s="18"/>
      <c r="W88" s="18"/>
    </row>
    <row r="89" spans="1:23" x14ac:dyDescent="0.4">
      <c r="C89" s="18"/>
      <c r="D89" s="18"/>
      <c r="E89" s="18"/>
      <c r="F89" s="18"/>
      <c r="G89" s="18"/>
      <c r="H89" s="18"/>
      <c r="I89" s="18"/>
      <c r="J89" s="18"/>
      <c r="K89" s="18"/>
      <c r="L89" s="18"/>
      <c r="M89" s="18"/>
      <c r="N89" s="18"/>
      <c r="O89" s="18"/>
      <c r="P89" s="18"/>
      <c r="Q89" s="18"/>
      <c r="R89" s="18"/>
      <c r="S89" s="18"/>
      <c r="T89" s="18"/>
      <c r="U89" s="18"/>
      <c r="V89" s="18"/>
      <c r="W89" s="18"/>
    </row>
    <row r="90" spans="1:23" x14ac:dyDescent="0.4">
      <c r="C90" s="18"/>
      <c r="D90" s="18"/>
      <c r="E90" s="18"/>
      <c r="F90" s="18"/>
      <c r="G90" s="18"/>
      <c r="H90" s="18"/>
      <c r="I90" s="18"/>
      <c r="J90" s="18"/>
      <c r="K90" s="18"/>
      <c r="L90" s="18"/>
      <c r="M90" s="18"/>
      <c r="N90" s="18"/>
      <c r="O90" s="18"/>
      <c r="P90" s="18"/>
      <c r="Q90" s="18"/>
      <c r="R90" s="18"/>
      <c r="S90" s="18"/>
      <c r="T90" s="18"/>
      <c r="U90" s="18"/>
      <c r="V90" s="18"/>
      <c r="W90" s="18"/>
    </row>
    <row r="91" spans="1:23" x14ac:dyDescent="0.4">
      <c r="C91" s="18"/>
      <c r="D91" s="18"/>
      <c r="E91" s="18"/>
      <c r="F91" s="18"/>
      <c r="G91" s="18"/>
      <c r="H91" s="18"/>
      <c r="I91" s="18"/>
      <c r="J91" s="18"/>
      <c r="K91" s="18"/>
      <c r="L91" s="18"/>
      <c r="M91" s="18"/>
      <c r="N91" s="18"/>
      <c r="O91" s="18"/>
      <c r="P91" s="18"/>
      <c r="Q91" s="18"/>
      <c r="R91" s="18"/>
      <c r="S91" s="18"/>
      <c r="T91" s="18"/>
      <c r="U91" s="18"/>
      <c r="V91" s="18"/>
      <c r="W91" s="18"/>
    </row>
    <row r="93" spans="1:23" x14ac:dyDescent="0.4">
      <c r="A93" s="21"/>
      <c r="B93" s="22"/>
    </row>
    <row r="130" spans="1:2" x14ac:dyDescent="0.4">
      <c r="A130" s="21"/>
      <c r="B130" s="22"/>
    </row>
    <row r="131" spans="1:2" x14ac:dyDescent="0.4">
      <c r="A131" s="21"/>
      <c r="B131" s="22"/>
    </row>
    <row r="132" spans="1:2" x14ac:dyDescent="0.4">
      <c r="A132" s="21"/>
      <c r="B132" s="22"/>
    </row>
    <row r="133" spans="1:2" x14ac:dyDescent="0.4">
      <c r="A133" s="21"/>
      <c r="B133" s="22"/>
    </row>
    <row r="134" spans="1:2" x14ac:dyDescent="0.4">
      <c r="A134" s="21"/>
      <c r="B134" s="22"/>
    </row>
    <row r="135" spans="1:2" x14ac:dyDescent="0.4">
      <c r="A135" s="21"/>
      <c r="B135" s="22"/>
    </row>
    <row r="136" spans="1:2" x14ac:dyDescent="0.4">
      <c r="A136" s="21"/>
      <c r="B136" s="22"/>
    </row>
    <row r="137" spans="1:2" x14ac:dyDescent="0.4">
      <c r="A137" s="21"/>
      <c r="B137" s="22"/>
    </row>
    <row r="138" spans="1:2" x14ac:dyDescent="0.4">
      <c r="A138" s="21"/>
      <c r="B138" s="22"/>
    </row>
    <row r="139" spans="1:2" x14ac:dyDescent="0.4">
      <c r="A139" s="21"/>
      <c r="B139" s="22"/>
    </row>
    <row r="140" spans="1:2" x14ac:dyDescent="0.4">
      <c r="A140" s="21"/>
      <c r="B140" s="22"/>
    </row>
    <row r="141" spans="1:2" x14ac:dyDescent="0.4">
      <c r="A141" s="21"/>
      <c r="B141" s="22"/>
    </row>
    <row r="142" spans="1:2" x14ac:dyDescent="0.4">
      <c r="A142" s="21"/>
      <c r="B142" s="22"/>
    </row>
    <row r="143" spans="1:2" x14ac:dyDescent="0.4">
      <c r="A143" s="21"/>
      <c r="B143" s="22"/>
    </row>
    <row r="144" spans="1:2" x14ac:dyDescent="0.4">
      <c r="A144" s="21"/>
      <c r="B144" s="22"/>
    </row>
    <row r="145" spans="1:2" x14ac:dyDescent="0.4">
      <c r="A145" s="21"/>
      <c r="B145" s="22"/>
    </row>
    <row r="146" spans="1:2" x14ac:dyDescent="0.4">
      <c r="A146" s="21"/>
      <c r="B146" s="22"/>
    </row>
    <row r="147" spans="1:2" x14ac:dyDescent="0.4">
      <c r="A147" s="21"/>
      <c r="B147" s="22"/>
    </row>
    <row r="148" spans="1:2" x14ac:dyDescent="0.4">
      <c r="A148" s="21"/>
      <c r="B148" s="22"/>
    </row>
    <row r="149" spans="1:2" x14ac:dyDescent="0.4">
      <c r="A149" s="21"/>
      <c r="B149" s="22"/>
    </row>
    <row r="150" spans="1:2" x14ac:dyDescent="0.4">
      <c r="A150" s="21"/>
      <c r="B150" s="22"/>
    </row>
    <row r="151" spans="1:2" x14ac:dyDescent="0.4">
      <c r="A151" s="21"/>
      <c r="B151" s="22"/>
    </row>
    <row r="152" spans="1:2" x14ac:dyDescent="0.4">
      <c r="A152" s="21"/>
      <c r="B152" s="22"/>
    </row>
    <row r="153" spans="1:2" x14ac:dyDescent="0.4">
      <c r="A153" s="21"/>
      <c r="B153" s="22"/>
    </row>
    <row r="154" spans="1:2" x14ac:dyDescent="0.4">
      <c r="A154" s="21"/>
      <c r="B154" s="22"/>
    </row>
    <row r="155" spans="1:2" x14ac:dyDescent="0.4">
      <c r="A155" s="21"/>
      <c r="B155" s="22"/>
    </row>
    <row r="156" spans="1:2" x14ac:dyDescent="0.4">
      <c r="A156" s="21"/>
      <c r="B156" s="22"/>
    </row>
    <row r="157" spans="1:2" x14ac:dyDescent="0.4">
      <c r="A157" s="21"/>
      <c r="B157" s="22"/>
    </row>
    <row r="158" spans="1:2" x14ac:dyDescent="0.4">
      <c r="A158" s="21"/>
      <c r="B158" s="22"/>
    </row>
    <row r="159" spans="1:2" x14ac:dyDescent="0.4">
      <c r="A159" s="21"/>
      <c r="B159" s="22"/>
    </row>
    <row r="160" spans="1:2" x14ac:dyDescent="0.4">
      <c r="A160" s="21"/>
      <c r="B160" s="22"/>
    </row>
    <row r="161" spans="1:2" x14ac:dyDescent="0.4">
      <c r="A161" s="21"/>
      <c r="B161" s="22"/>
    </row>
    <row r="162" spans="1:2" x14ac:dyDescent="0.4">
      <c r="A162" s="21"/>
      <c r="B162" s="22"/>
    </row>
    <row r="163" spans="1:2" x14ac:dyDescent="0.4">
      <c r="A163" s="21"/>
      <c r="B163" s="22"/>
    </row>
    <row r="164" spans="1:2" x14ac:dyDescent="0.4">
      <c r="A164" s="21"/>
      <c r="B164" s="22"/>
    </row>
    <row r="165" spans="1:2" x14ac:dyDescent="0.4">
      <c r="A165" s="21"/>
      <c r="B165" s="22"/>
    </row>
    <row r="166" spans="1:2" x14ac:dyDescent="0.4">
      <c r="A166" s="21"/>
      <c r="B166" s="22"/>
    </row>
    <row r="167" spans="1:2" x14ac:dyDescent="0.4">
      <c r="A167" s="21"/>
      <c r="B167" s="22"/>
    </row>
    <row r="168" spans="1:2" x14ac:dyDescent="0.4">
      <c r="A168" s="21"/>
      <c r="B168" s="22"/>
    </row>
    <row r="169" spans="1:2" x14ac:dyDescent="0.4">
      <c r="A169" s="21"/>
      <c r="B169" s="22"/>
    </row>
    <row r="170" spans="1:2" x14ac:dyDescent="0.4">
      <c r="A170" s="21"/>
      <c r="B170" s="22"/>
    </row>
    <row r="171" spans="1:2" x14ac:dyDescent="0.4">
      <c r="A171" s="21"/>
      <c r="B171" s="22"/>
    </row>
    <row r="172" spans="1:2" x14ac:dyDescent="0.4">
      <c r="A172" s="21"/>
      <c r="B172" s="22"/>
    </row>
    <row r="173" spans="1:2" x14ac:dyDescent="0.4">
      <c r="A173" s="21"/>
      <c r="B173" s="22"/>
    </row>
  </sheetData>
  <sheetProtection algorithmName="SHA-512" hashValue="VhvFmbWgvxuvZB8WpE/nqYOFVrfYDNf+htyNdqQOwkB7zbmxs9wjMFzWWYb4I6iIEqY64iZhGIm1A9HRLcqe5g==" saltValue="9l1eFoiIXTYojLCqy4X4LA==" spinCount="100000" sheet="1" objects="1" scenarios="1"/>
  <mergeCells count="51">
    <mergeCell ref="H64:P65"/>
    <mergeCell ref="Q64:S65"/>
    <mergeCell ref="H66:W67"/>
    <mergeCell ref="H68:W69"/>
    <mergeCell ref="M70:W71"/>
    <mergeCell ref="T64:W65"/>
    <mergeCell ref="C72:E73"/>
    <mergeCell ref="F72:W73"/>
    <mergeCell ref="C66:G67"/>
    <mergeCell ref="C68:G69"/>
    <mergeCell ref="C70:E71"/>
    <mergeCell ref="F70:L71"/>
    <mergeCell ref="F52:W53"/>
    <mergeCell ref="C57:H58"/>
    <mergeCell ref="I57:J58"/>
    <mergeCell ref="M26:W29"/>
    <mergeCell ref="C30:W31"/>
    <mergeCell ref="C62:E63"/>
    <mergeCell ref="F62:W63"/>
    <mergeCell ref="C64:E65"/>
    <mergeCell ref="F64:G65"/>
    <mergeCell ref="C22:G23"/>
    <mergeCell ref="C24:E25"/>
    <mergeCell ref="F24:I25"/>
    <mergeCell ref="J24:L25"/>
    <mergeCell ref="M24:W25"/>
    <mergeCell ref="H22:W23"/>
    <mergeCell ref="C60:E61"/>
    <mergeCell ref="F60:W61"/>
    <mergeCell ref="C26:E29"/>
    <mergeCell ref="F26:L29"/>
    <mergeCell ref="C32:W51"/>
    <mergeCell ref="C52:E53"/>
    <mergeCell ref="C18:G19"/>
    <mergeCell ref="C20:G21"/>
    <mergeCell ref="H18:W19"/>
    <mergeCell ref="H20:W21"/>
    <mergeCell ref="C16:E17"/>
    <mergeCell ref="F16:G17"/>
    <mergeCell ref="H16:W17"/>
    <mergeCell ref="C3:E4"/>
    <mergeCell ref="F3:I4"/>
    <mergeCell ref="P3:Q4"/>
    <mergeCell ref="R3:T4"/>
    <mergeCell ref="U3:W4"/>
    <mergeCell ref="C6:M7"/>
    <mergeCell ref="C9:E10"/>
    <mergeCell ref="C12:G13"/>
    <mergeCell ref="H12:W13"/>
    <mergeCell ref="C14:G15"/>
    <mergeCell ref="H14:W15"/>
  </mergeCells>
  <phoneticPr fontId="3"/>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3" min="2" max="22" man="1"/>
  </rowBreaks>
  <colBreaks count="1" manualBreakCount="1">
    <brk id="2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2864D-AFF0-43AC-8DD4-9FFD5BC1E3C3}">
  <sheetPr>
    <pageSetUpPr fitToPage="1"/>
  </sheetPr>
  <dimension ref="A1:X173"/>
  <sheetViews>
    <sheetView showGridLines="0" view="pageBreakPreview" zoomScaleNormal="70" zoomScaleSheetLayoutView="100" workbookViewId="0"/>
  </sheetViews>
  <sheetFormatPr defaultColWidth="9" defaultRowHeight="12" x14ac:dyDescent="0.4"/>
  <cols>
    <col min="1" max="1" width="6" style="17" customWidth="1"/>
    <col min="2" max="2" width="3.5" style="16" customWidth="1"/>
    <col min="3" max="43" width="4.75" style="17" customWidth="1"/>
    <col min="44" max="16384" width="9" style="17"/>
  </cols>
  <sheetData>
    <row r="1" spans="1:24" ht="30" customHeight="1" x14ac:dyDescent="0.4">
      <c r="A1" s="339" t="str">
        <f ca="1">VLOOKUP(A2*1,選択肢!$DE:$DG,3,0)</f>
        <v>入力シート!C179</v>
      </c>
      <c r="C1" s="15" t="s">
        <v>432</v>
      </c>
    </row>
    <row r="2" spans="1:24" ht="12.75" thickBot="1" x14ac:dyDescent="0.45">
      <c r="A2" s="339" t="str" cm="1">
        <f t="array" aca="1" ref="A2" ca="1">RIGHT(RIGHT(CELL("filename",A1),LEN(CELL("filename",A1))-FIND("]",CELL("filename",A1))),1)</f>
        <v>2</v>
      </c>
      <c r="C2" s="23"/>
      <c r="D2" s="23"/>
      <c r="E2" s="23"/>
      <c r="F2" s="23"/>
      <c r="G2" s="23"/>
      <c r="H2" s="23"/>
      <c r="I2" s="23"/>
      <c r="J2" s="23"/>
      <c r="K2" s="23"/>
      <c r="L2" s="23"/>
      <c r="M2" s="23"/>
      <c r="N2" s="23"/>
      <c r="O2" s="23"/>
      <c r="P2" s="23"/>
      <c r="Q2" s="23"/>
      <c r="R2" s="23"/>
      <c r="S2" s="23"/>
      <c r="T2" s="23"/>
      <c r="U2" s="23"/>
      <c r="V2" s="23"/>
      <c r="W2" s="23"/>
      <c r="X2" s="18"/>
    </row>
    <row r="3" spans="1:24" ht="14.25" customHeight="1" x14ac:dyDescent="0.4">
      <c r="A3" s="17">
        <f ca="1">IF(H12="",0,1)</f>
        <v>0</v>
      </c>
      <c r="C3" s="739" t="s">
        <v>433</v>
      </c>
      <c r="D3" s="740"/>
      <c r="E3" s="740"/>
      <c r="F3" s="502" t="str">
        <f>様式１!F2&amp;""</f>
        <v/>
      </c>
      <c r="G3" s="503"/>
      <c r="H3" s="503"/>
      <c r="I3" s="504"/>
      <c r="J3" s="18"/>
      <c r="K3" s="18"/>
      <c r="L3" s="18"/>
      <c r="M3" s="18"/>
      <c r="N3" s="18"/>
      <c r="O3" s="18"/>
      <c r="P3" s="743" t="s">
        <v>434</v>
      </c>
      <c r="Q3" s="743"/>
      <c r="R3" s="745" t="str">
        <f>入力シート!I13&amp;""</f>
        <v/>
      </c>
      <c r="S3" s="745"/>
      <c r="T3" s="745"/>
      <c r="U3" s="745" t="str">
        <f>入力シート!I14&amp;""</f>
        <v/>
      </c>
      <c r="V3" s="745"/>
      <c r="W3" s="745"/>
      <c r="X3" s="18"/>
    </row>
    <row r="4" spans="1:24" ht="12.75" thickBot="1" x14ac:dyDescent="0.45">
      <c r="C4" s="741"/>
      <c r="D4" s="742"/>
      <c r="E4" s="742"/>
      <c r="F4" s="505"/>
      <c r="G4" s="506"/>
      <c r="H4" s="506"/>
      <c r="I4" s="507"/>
      <c r="J4" s="18"/>
      <c r="K4" s="18"/>
      <c r="L4" s="18"/>
      <c r="M4" s="18"/>
      <c r="N4" s="18"/>
      <c r="O4" s="18"/>
      <c r="P4" s="744"/>
      <c r="Q4" s="744"/>
      <c r="R4" s="746"/>
      <c r="S4" s="746"/>
      <c r="T4" s="746"/>
      <c r="U4" s="746"/>
      <c r="V4" s="746"/>
      <c r="W4" s="746"/>
      <c r="X4" s="18"/>
    </row>
    <row r="5" spans="1:24" x14ac:dyDescent="0.4">
      <c r="C5" s="23"/>
      <c r="D5" s="23"/>
      <c r="E5" s="23"/>
      <c r="F5" s="23"/>
      <c r="G5" s="23"/>
      <c r="H5" s="23"/>
      <c r="I5" s="23"/>
      <c r="J5" s="23"/>
      <c r="K5" s="23"/>
      <c r="L5" s="23"/>
      <c r="M5" s="23"/>
      <c r="N5" s="23"/>
      <c r="O5" s="23"/>
      <c r="P5" s="23"/>
      <c r="Q5" s="23"/>
      <c r="R5" s="23"/>
      <c r="S5" s="23"/>
      <c r="T5" s="23"/>
      <c r="U5" s="23"/>
      <c r="V5" s="23"/>
      <c r="W5" s="23"/>
      <c r="X5" s="18"/>
    </row>
    <row r="6" spans="1:24" ht="12.75" customHeight="1" x14ac:dyDescent="0.4">
      <c r="C6" s="729" t="str">
        <f ca="1">"【第"&amp;DBCS(A2)&amp;"希望】 留学先大学等情報"</f>
        <v>【第２希望】 留学先大学等情報</v>
      </c>
      <c r="D6" s="729"/>
      <c r="E6" s="729"/>
      <c r="F6" s="729"/>
      <c r="G6" s="729"/>
      <c r="H6" s="729"/>
      <c r="I6" s="729"/>
      <c r="J6" s="729"/>
      <c r="K6" s="729"/>
      <c r="L6" s="729"/>
      <c r="M6" s="729"/>
      <c r="N6" s="342"/>
      <c r="O6" s="342"/>
      <c r="P6" s="342"/>
      <c r="Q6" s="342"/>
      <c r="R6" s="342"/>
      <c r="S6" s="342"/>
      <c r="T6" s="342"/>
      <c r="U6" s="342"/>
      <c r="V6" s="342"/>
      <c r="W6" s="342"/>
      <c r="X6" s="18"/>
    </row>
    <row r="7" spans="1:24" ht="12.75" customHeight="1" x14ac:dyDescent="0.4">
      <c r="C7" s="729"/>
      <c r="D7" s="729"/>
      <c r="E7" s="729"/>
      <c r="F7" s="729"/>
      <c r="G7" s="729"/>
      <c r="H7" s="729"/>
      <c r="I7" s="729"/>
      <c r="J7" s="729"/>
      <c r="K7" s="729"/>
      <c r="L7" s="729"/>
      <c r="M7" s="729"/>
      <c r="N7" s="342"/>
      <c r="O7" s="342"/>
      <c r="P7" s="23"/>
      <c r="Q7" s="23"/>
      <c r="R7" s="23"/>
      <c r="S7" s="23"/>
      <c r="T7" s="23"/>
      <c r="U7" s="23"/>
      <c r="V7" s="23"/>
      <c r="W7" s="23"/>
      <c r="X7" s="18"/>
    </row>
    <row r="8" spans="1:24" x14ac:dyDescent="0.4">
      <c r="C8" s="23"/>
      <c r="D8" s="23"/>
      <c r="E8" s="23"/>
      <c r="F8" s="23"/>
      <c r="G8" s="23"/>
      <c r="H8" s="23"/>
      <c r="I8" s="23"/>
      <c r="J8" s="23"/>
      <c r="K8" s="23"/>
      <c r="L8" s="23"/>
      <c r="M8" s="23"/>
      <c r="N8" s="23"/>
      <c r="O8" s="23"/>
      <c r="P8" s="23"/>
      <c r="Q8" s="23"/>
      <c r="R8" s="23"/>
      <c r="S8" s="23"/>
      <c r="T8" s="23"/>
      <c r="U8" s="23"/>
      <c r="V8" s="23"/>
      <c r="W8" s="23"/>
      <c r="X8" s="18"/>
    </row>
    <row r="9" spans="1:24" ht="12.75" customHeight="1" x14ac:dyDescent="0.4">
      <c r="C9" s="730" t="s">
        <v>485</v>
      </c>
      <c r="D9" s="730"/>
      <c r="E9" s="730"/>
      <c r="F9" s="284"/>
      <c r="G9" s="284"/>
      <c r="H9" s="284"/>
      <c r="I9" s="284"/>
      <c r="J9" s="23"/>
      <c r="K9" s="23"/>
      <c r="L9" s="23"/>
      <c r="M9" s="23"/>
      <c r="N9" s="23"/>
      <c r="O9" s="23"/>
      <c r="P9" s="23"/>
      <c r="Q9" s="23"/>
      <c r="R9" s="23"/>
      <c r="S9" s="23"/>
      <c r="T9" s="23"/>
      <c r="U9" s="23"/>
      <c r="V9" s="23"/>
      <c r="W9" s="23"/>
      <c r="X9" s="18"/>
    </row>
    <row r="10" spans="1:24" ht="12.75" customHeight="1" x14ac:dyDescent="0.4">
      <c r="C10" s="730"/>
      <c r="D10" s="730"/>
      <c r="E10" s="730"/>
      <c r="F10" s="284"/>
      <c r="G10" s="284"/>
      <c r="H10" s="284"/>
      <c r="I10" s="284"/>
      <c r="J10" s="23"/>
      <c r="K10" s="23"/>
      <c r="L10" s="23"/>
      <c r="M10" s="23"/>
      <c r="N10" s="23"/>
      <c r="O10" s="23"/>
      <c r="P10" s="23"/>
      <c r="Q10" s="23"/>
      <c r="R10" s="23"/>
      <c r="S10" s="23"/>
      <c r="T10" s="23"/>
      <c r="U10" s="23"/>
      <c r="V10" s="23"/>
      <c r="W10" s="23"/>
      <c r="X10" s="18"/>
    </row>
    <row r="11" spans="1:24" ht="5.0999999999999996" customHeight="1" thickBot="1" x14ac:dyDescent="0.45">
      <c r="C11" s="18"/>
      <c r="D11" s="18"/>
      <c r="E11" s="18"/>
      <c r="F11" s="18"/>
      <c r="G11" s="18"/>
      <c r="H11" s="18"/>
      <c r="I11" s="18"/>
      <c r="J11" s="18"/>
      <c r="K11" s="18"/>
      <c r="L11" s="18"/>
      <c r="M11" s="18"/>
      <c r="N11" s="18"/>
      <c r="O11" s="18"/>
      <c r="P11" s="18"/>
      <c r="Q11" s="18"/>
      <c r="R11" s="18"/>
      <c r="S11" s="18"/>
      <c r="T11" s="18"/>
      <c r="U11" s="18"/>
      <c r="V11" s="18"/>
      <c r="W11" s="18"/>
      <c r="X11" s="18"/>
    </row>
    <row r="12" spans="1:24" ht="12" customHeight="1" x14ac:dyDescent="0.4">
      <c r="B12" s="16" t="s">
        <v>423</v>
      </c>
      <c r="C12" s="731" t="s">
        <v>1356</v>
      </c>
      <c r="D12" s="732"/>
      <c r="E12" s="732"/>
      <c r="F12" s="732"/>
      <c r="G12" s="732"/>
      <c r="H12" s="735" t="str" cm="1">
        <f t="array" aca="1" ref="H12" ca="1">OFFSET(INDIRECT($A$1),2,6)&amp;""</f>
        <v/>
      </c>
      <c r="I12" s="735"/>
      <c r="J12" s="735"/>
      <c r="K12" s="735"/>
      <c r="L12" s="735"/>
      <c r="M12" s="735"/>
      <c r="N12" s="735"/>
      <c r="O12" s="735"/>
      <c r="P12" s="735"/>
      <c r="Q12" s="735"/>
      <c r="R12" s="735"/>
      <c r="S12" s="735"/>
      <c r="T12" s="735"/>
      <c r="U12" s="735"/>
      <c r="V12" s="735"/>
      <c r="W12" s="736"/>
      <c r="X12" s="18"/>
    </row>
    <row r="13" spans="1:24" x14ac:dyDescent="0.4">
      <c r="C13" s="733"/>
      <c r="D13" s="734"/>
      <c r="E13" s="734"/>
      <c r="F13" s="734"/>
      <c r="G13" s="734"/>
      <c r="H13" s="737"/>
      <c r="I13" s="737"/>
      <c r="J13" s="737"/>
      <c r="K13" s="737"/>
      <c r="L13" s="737"/>
      <c r="M13" s="737"/>
      <c r="N13" s="737"/>
      <c r="O13" s="737"/>
      <c r="P13" s="737"/>
      <c r="Q13" s="737"/>
      <c r="R13" s="737"/>
      <c r="S13" s="737"/>
      <c r="T13" s="737"/>
      <c r="U13" s="737"/>
      <c r="V13" s="737"/>
      <c r="W13" s="738"/>
      <c r="X13" s="18"/>
    </row>
    <row r="14" spans="1:24" x14ac:dyDescent="0.4">
      <c r="C14" s="733" t="s">
        <v>1357</v>
      </c>
      <c r="D14" s="734"/>
      <c r="E14" s="734"/>
      <c r="F14" s="734"/>
      <c r="G14" s="734"/>
      <c r="H14" s="737" t="str" cm="1">
        <f t="array" aca="1" ref="H14" ca="1">OFFSET(INDIRECT($A$1),3,6)&amp;""</f>
        <v/>
      </c>
      <c r="I14" s="737"/>
      <c r="J14" s="737"/>
      <c r="K14" s="737"/>
      <c r="L14" s="737"/>
      <c r="M14" s="737"/>
      <c r="N14" s="737"/>
      <c r="O14" s="737"/>
      <c r="P14" s="737"/>
      <c r="Q14" s="737"/>
      <c r="R14" s="737"/>
      <c r="S14" s="737"/>
      <c r="T14" s="737"/>
      <c r="U14" s="737"/>
      <c r="V14" s="737"/>
      <c r="W14" s="738"/>
      <c r="X14" s="18"/>
    </row>
    <row r="15" spans="1:24" x14ac:dyDescent="0.4">
      <c r="C15" s="733"/>
      <c r="D15" s="734"/>
      <c r="E15" s="734"/>
      <c r="F15" s="734"/>
      <c r="G15" s="734"/>
      <c r="H15" s="737"/>
      <c r="I15" s="737"/>
      <c r="J15" s="737"/>
      <c r="K15" s="737"/>
      <c r="L15" s="737"/>
      <c r="M15" s="737"/>
      <c r="N15" s="737"/>
      <c r="O15" s="737"/>
      <c r="P15" s="737"/>
      <c r="Q15" s="737"/>
      <c r="R15" s="737"/>
      <c r="S15" s="737"/>
      <c r="T15" s="737"/>
      <c r="U15" s="737"/>
      <c r="V15" s="737"/>
      <c r="W15" s="738"/>
      <c r="X15" s="18"/>
    </row>
    <row r="16" spans="1:24" x14ac:dyDescent="0.4">
      <c r="C16" s="733" t="s">
        <v>1358</v>
      </c>
      <c r="D16" s="734"/>
      <c r="E16" s="734"/>
      <c r="F16" s="751" t="str" cm="1">
        <f t="array" aca="1" ref="F16" ca="1">OFFSET(INDIRECT($A$1),4,6)&amp;""</f>
        <v/>
      </c>
      <c r="G16" s="751"/>
      <c r="H16" s="737" t="str" cm="1">
        <f t="array" aca="1" ref="H16" ca="1">OFFSET(INDIRECT($A$1),5,6)&amp;""</f>
        <v/>
      </c>
      <c r="I16" s="737"/>
      <c r="J16" s="737"/>
      <c r="K16" s="737"/>
      <c r="L16" s="737"/>
      <c r="M16" s="737"/>
      <c r="N16" s="737"/>
      <c r="O16" s="737"/>
      <c r="P16" s="737"/>
      <c r="Q16" s="737"/>
      <c r="R16" s="737"/>
      <c r="S16" s="737"/>
      <c r="T16" s="737"/>
      <c r="U16" s="737"/>
      <c r="V16" s="737"/>
      <c r="W16" s="738"/>
      <c r="X16" s="18"/>
    </row>
    <row r="17" spans="3:24" x14ac:dyDescent="0.4">
      <c r="C17" s="733"/>
      <c r="D17" s="734"/>
      <c r="E17" s="734"/>
      <c r="F17" s="751"/>
      <c r="G17" s="751"/>
      <c r="H17" s="737"/>
      <c r="I17" s="737"/>
      <c r="J17" s="737"/>
      <c r="K17" s="737"/>
      <c r="L17" s="737"/>
      <c r="M17" s="737"/>
      <c r="N17" s="737"/>
      <c r="O17" s="737"/>
      <c r="P17" s="737"/>
      <c r="Q17" s="737"/>
      <c r="R17" s="737"/>
      <c r="S17" s="737"/>
      <c r="T17" s="737"/>
      <c r="U17" s="737"/>
      <c r="V17" s="737"/>
      <c r="W17" s="738"/>
      <c r="X17" s="18"/>
    </row>
    <row r="18" spans="3:24" x14ac:dyDescent="0.4">
      <c r="C18" s="733" t="s">
        <v>1359</v>
      </c>
      <c r="D18" s="734"/>
      <c r="E18" s="734"/>
      <c r="F18" s="734"/>
      <c r="G18" s="734"/>
      <c r="H18" s="532" t="str" cm="1">
        <f t="array" aca="1" ref="H18" ca="1">OFFSET(INDIRECT($A$1),6,6)&amp;""</f>
        <v/>
      </c>
      <c r="I18" s="533"/>
      <c r="J18" s="533"/>
      <c r="K18" s="533"/>
      <c r="L18" s="533"/>
      <c r="M18" s="533"/>
      <c r="N18" s="533"/>
      <c r="O18" s="533"/>
      <c r="P18" s="533"/>
      <c r="Q18" s="533"/>
      <c r="R18" s="533"/>
      <c r="S18" s="533"/>
      <c r="T18" s="747"/>
      <c r="U18" s="747"/>
      <c r="V18" s="747"/>
      <c r="W18" s="748"/>
      <c r="X18" s="18"/>
    </row>
    <row r="19" spans="3:24" x14ac:dyDescent="0.4">
      <c r="C19" s="733"/>
      <c r="D19" s="734"/>
      <c r="E19" s="734"/>
      <c r="F19" s="734"/>
      <c r="G19" s="734"/>
      <c r="H19" s="535"/>
      <c r="I19" s="536"/>
      <c r="J19" s="536"/>
      <c r="K19" s="536"/>
      <c r="L19" s="536"/>
      <c r="M19" s="536"/>
      <c r="N19" s="536"/>
      <c r="O19" s="536"/>
      <c r="P19" s="536"/>
      <c r="Q19" s="536"/>
      <c r="R19" s="536"/>
      <c r="S19" s="536"/>
      <c r="T19" s="749"/>
      <c r="U19" s="749"/>
      <c r="V19" s="749"/>
      <c r="W19" s="750"/>
      <c r="X19" s="18"/>
    </row>
    <row r="20" spans="3:24" ht="12.75" customHeight="1" x14ac:dyDescent="0.4">
      <c r="C20" s="733" t="s">
        <v>1360</v>
      </c>
      <c r="D20" s="734"/>
      <c r="E20" s="734"/>
      <c r="F20" s="734"/>
      <c r="G20" s="734"/>
      <c r="H20" s="558" t="str" cm="1">
        <f t="array" aca="1" ref="H20" ca="1">OFFSET(INDIRECT($A$1),7,6)&amp;""</f>
        <v/>
      </c>
      <c r="I20" s="559"/>
      <c r="J20" s="559"/>
      <c r="K20" s="559"/>
      <c r="L20" s="559"/>
      <c r="M20" s="747"/>
      <c r="N20" s="747"/>
      <c r="O20" s="747"/>
      <c r="P20" s="747"/>
      <c r="Q20" s="747"/>
      <c r="R20" s="747"/>
      <c r="S20" s="747"/>
      <c r="T20" s="747"/>
      <c r="U20" s="747"/>
      <c r="V20" s="747"/>
      <c r="W20" s="748"/>
      <c r="X20" s="18"/>
    </row>
    <row r="21" spans="3:24" x14ac:dyDescent="0.4">
      <c r="C21" s="733"/>
      <c r="D21" s="734"/>
      <c r="E21" s="734"/>
      <c r="F21" s="734"/>
      <c r="G21" s="734"/>
      <c r="H21" s="562"/>
      <c r="I21" s="563"/>
      <c r="J21" s="563"/>
      <c r="K21" s="563"/>
      <c r="L21" s="563"/>
      <c r="M21" s="749"/>
      <c r="N21" s="749"/>
      <c r="O21" s="749"/>
      <c r="P21" s="749"/>
      <c r="Q21" s="749"/>
      <c r="R21" s="749"/>
      <c r="S21" s="749"/>
      <c r="T21" s="749"/>
      <c r="U21" s="749"/>
      <c r="V21" s="749"/>
      <c r="W21" s="750"/>
      <c r="X21" s="18"/>
    </row>
    <row r="22" spans="3:24" ht="18.75" customHeight="1" x14ac:dyDescent="0.4">
      <c r="C22" s="733" t="s">
        <v>1361</v>
      </c>
      <c r="D22" s="734"/>
      <c r="E22" s="734"/>
      <c r="F22" s="734"/>
      <c r="G22" s="734"/>
      <c r="H22" s="756" t="str" cm="1">
        <f t="array" aca="1" ref="H22" ca="1">OFFSET(INDIRECT($A$1),8,6)&amp;""</f>
        <v/>
      </c>
      <c r="I22" s="757"/>
      <c r="J22" s="757"/>
      <c r="K22" s="757"/>
      <c r="L22" s="757"/>
      <c r="M22" s="747"/>
      <c r="N22" s="747"/>
      <c r="O22" s="747"/>
      <c r="P22" s="747"/>
      <c r="Q22" s="747"/>
      <c r="R22" s="747"/>
      <c r="S22" s="747"/>
      <c r="T22" s="747"/>
      <c r="U22" s="747"/>
      <c r="V22" s="747"/>
      <c r="W22" s="748"/>
      <c r="X22" s="18"/>
    </row>
    <row r="23" spans="3:24" x14ac:dyDescent="0.4">
      <c r="C23" s="733"/>
      <c r="D23" s="734"/>
      <c r="E23" s="734"/>
      <c r="F23" s="734"/>
      <c r="G23" s="734"/>
      <c r="H23" s="758"/>
      <c r="I23" s="759"/>
      <c r="J23" s="759"/>
      <c r="K23" s="759"/>
      <c r="L23" s="759"/>
      <c r="M23" s="749"/>
      <c r="N23" s="749"/>
      <c r="O23" s="749"/>
      <c r="P23" s="749"/>
      <c r="Q23" s="749"/>
      <c r="R23" s="749"/>
      <c r="S23" s="749"/>
      <c r="T23" s="749"/>
      <c r="U23" s="749"/>
      <c r="V23" s="749"/>
      <c r="W23" s="750"/>
      <c r="X23" s="18"/>
    </row>
    <row r="24" spans="3:24" x14ac:dyDescent="0.4">
      <c r="C24" s="733" t="s">
        <v>1362</v>
      </c>
      <c r="D24" s="734"/>
      <c r="E24" s="734"/>
      <c r="F24" s="558" t="str" cm="1">
        <f t="array" aca="1" ref="F24" ca="1">OFFSET(INDIRECT($A$1),9,6)&amp;""</f>
        <v/>
      </c>
      <c r="G24" s="559"/>
      <c r="H24" s="559"/>
      <c r="I24" s="559"/>
      <c r="J24" s="755" t="s">
        <v>1363</v>
      </c>
      <c r="K24" s="755"/>
      <c r="L24" s="755"/>
      <c r="M24" s="532" t="str" cm="1">
        <f t="array" aca="1" ref="M24" ca="1">OFFSET(INDIRECT($A$1),11,6)&amp;""</f>
        <v/>
      </c>
      <c r="N24" s="533"/>
      <c r="O24" s="533"/>
      <c r="P24" s="533"/>
      <c r="Q24" s="533"/>
      <c r="R24" s="533"/>
      <c r="S24" s="533"/>
      <c r="T24" s="533"/>
      <c r="U24" s="533"/>
      <c r="V24" s="533"/>
      <c r="W24" s="534"/>
      <c r="X24" s="18"/>
    </row>
    <row r="25" spans="3:24" x14ac:dyDescent="0.4">
      <c r="C25" s="733"/>
      <c r="D25" s="734"/>
      <c r="E25" s="734"/>
      <c r="F25" s="562"/>
      <c r="G25" s="563"/>
      <c r="H25" s="563"/>
      <c r="I25" s="563"/>
      <c r="J25" s="755"/>
      <c r="K25" s="755"/>
      <c r="L25" s="755"/>
      <c r="M25" s="535"/>
      <c r="N25" s="536"/>
      <c r="O25" s="536"/>
      <c r="P25" s="536"/>
      <c r="Q25" s="536"/>
      <c r="R25" s="536"/>
      <c r="S25" s="536"/>
      <c r="T25" s="536"/>
      <c r="U25" s="536"/>
      <c r="V25" s="536"/>
      <c r="W25" s="537"/>
      <c r="X25" s="18"/>
    </row>
    <row r="26" spans="3:24" x14ac:dyDescent="0.4">
      <c r="C26" s="733" t="s">
        <v>1364</v>
      </c>
      <c r="D26" s="734"/>
      <c r="E26" s="734"/>
      <c r="F26" s="532" t="str" cm="1">
        <f t="array" aca="1" ref="F26" ca="1">OFFSET(INDIRECT($A$1),12,6)&amp;""</f>
        <v/>
      </c>
      <c r="G26" s="533"/>
      <c r="H26" s="533"/>
      <c r="I26" s="533"/>
      <c r="J26" s="533"/>
      <c r="K26" s="533"/>
      <c r="L26" s="649"/>
      <c r="M26" s="532" t="str" cm="1">
        <f t="array" aca="1" ref="M26" ca="1">OFFSET(INDIRECT($A$1),13,6)&amp;""</f>
        <v/>
      </c>
      <c r="N26" s="533"/>
      <c r="O26" s="533"/>
      <c r="P26" s="533"/>
      <c r="Q26" s="533"/>
      <c r="R26" s="533"/>
      <c r="S26" s="533"/>
      <c r="T26" s="747"/>
      <c r="U26" s="747"/>
      <c r="V26" s="747"/>
      <c r="W26" s="748"/>
      <c r="X26" s="18"/>
    </row>
    <row r="27" spans="3:24" x14ac:dyDescent="0.4">
      <c r="C27" s="733"/>
      <c r="D27" s="734"/>
      <c r="E27" s="734"/>
      <c r="F27" s="627"/>
      <c r="G27" s="628"/>
      <c r="H27" s="628"/>
      <c r="I27" s="628"/>
      <c r="J27" s="628"/>
      <c r="K27" s="628"/>
      <c r="L27" s="760"/>
      <c r="M27" s="627"/>
      <c r="N27" s="628"/>
      <c r="O27" s="628"/>
      <c r="P27" s="628"/>
      <c r="Q27" s="628"/>
      <c r="R27" s="628"/>
      <c r="S27" s="628"/>
      <c r="T27" s="775"/>
      <c r="U27" s="775"/>
      <c r="V27" s="775"/>
      <c r="W27" s="776"/>
      <c r="X27" s="18"/>
    </row>
    <row r="28" spans="3:24" x14ac:dyDescent="0.4">
      <c r="C28" s="733"/>
      <c r="D28" s="734"/>
      <c r="E28" s="734"/>
      <c r="F28" s="627"/>
      <c r="G28" s="628"/>
      <c r="H28" s="628"/>
      <c r="I28" s="628"/>
      <c r="J28" s="628"/>
      <c r="K28" s="628"/>
      <c r="L28" s="760"/>
      <c r="M28" s="627"/>
      <c r="N28" s="628"/>
      <c r="O28" s="628"/>
      <c r="P28" s="628"/>
      <c r="Q28" s="628"/>
      <c r="R28" s="628"/>
      <c r="S28" s="628"/>
      <c r="T28" s="775"/>
      <c r="U28" s="775"/>
      <c r="V28" s="775"/>
      <c r="W28" s="776"/>
      <c r="X28" s="18"/>
    </row>
    <row r="29" spans="3:24" x14ac:dyDescent="0.4">
      <c r="C29" s="733"/>
      <c r="D29" s="734"/>
      <c r="E29" s="734"/>
      <c r="F29" s="535"/>
      <c r="G29" s="536"/>
      <c r="H29" s="536"/>
      <c r="I29" s="536"/>
      <c r="J29" s="536"/>
      <c r="K29" s="536"/>
      <c r="L29" s="551"/>
      <c r="M29" s="535"/>
      <c r="N29" s="536"/>
      <c r="O29" s="536"/>
      <c r="P29" s="536"/>
      <c r="Q29" s="536"/>
      <c r="R29" s="536"/>
      <c r="S29" s="536"/>
      <c r="T29" s="749"/>
      <c r="U29" s="749"/>
      <c r="V29" s="749"/>
      <c r="W29" s="750"/>
      <c r="X29" s="18"/>
    </row>
    <row r="30" spans="3:24" x14ac:dyDescent="0.4">
      <c r="C30" s="482" t="s">
        <v>1365</v>
      </c>
      <c r="D30" s="483"/>
      <c r="E30" s="483"/>
      <c r="F30" s="483"/>
      <c r="G30" s="483"/>
      <c r="H30" s="483"/>
      <c r="I30" s="483"/>
      <c r="J30" s="483"/>
      <c r="K30" s="483"/>
      <c r="L30" s="483"/>
      <c r="M30" s="483"/>
      <c r="N30" s="483"/>
      <c r="O30" s="483"/>
      <c r="P30" s="483"/>
      <c r="Q30" s="483"/>
      <c r="R30" s="483"/>
      <c r="S30" s="483"/>
      <c r="T30" s="777"/>
      <c r="U30" s="777"/>
      <c r="V30" s="777"/>
      <c r="W30" s="778"/>
      <c r="X30" s="18"/>
    </row>
    <row r="31" spans="3:24" x14ac:dyDescent="0.4">
      <c r="C31" s="485"/>
      <c r="D31" s="486"/>
      <c r="E31" s="486"/>
      <c r="F31" s="486"/>
      <c r="G31" s="486"/>
      <c r="H31" s="486"/>
      <c r="I31" s="486"/>
      <c r="J31" s="486"/>
      <c r="K31" s="486"/>
      <c r="L31" s="486"/>
      <c r="M31" s="486"/>
      <c r="N31" s="486"/>
      <c r="O31" s="486"/>
      <c r="P31" s="486"/>
      <c r="Q31" s="486"/>
      <c r="R31" s="486"/>
      <c r="S31" s="486"/>
      <c r="T31" s="779"/>
      <c r="U31" s="779"/>
      <c r="V31" s="779"/>
      <c r="W31" s="780"/>
      <c r="X31" s="18"/>
    </row>
    <row r="32" spans="3:24" x14ac:dyDescent="0.4">
      <c r="C32" s="761" t="str" cm="1">
        <f t="array" aca="1" ref="C32" ca="1">OFFSET(INDIRECT($A$1),14,6)&amp;""</f>
        <v/>
      </c>
      <c r="D32" s="762"/>
      <c r="E32" s="762"/>
      <c r="F32" s="762"/>
      <c r="G32" s="762"/>
      <c r="H32" s="762"/>
      <c r="I32" s="762"/>
      <c r="J32" s="762"/>
      <c r="K32" s="762"/>
      <c r="L32" s="762"/>
      <c r="M32" s="762"/>
      <c r="N32" s="762"/>
      <c r="O32" s="762"/>
      <c r="P32" s="762"/>
      <c r="Q32" s="762"/>
      <c r="R32" s="762"/>
      <c r="S32" s="762"/>
      <c r="T32" s="762"/>
      <c r="U32" s="762"/>
      <c r="V32" s="762"/>
      <c r="W32" s="763"/>
      <c r="X32" s="18"/>
    </row>
    <row r="33" spans="3:24" x14ac:dyDescent="0.4">
      <c r="C33" s="761"/>
      <c r="D33" s="762"/>
      <c r="E33" s="762"/>
      <c r="F33" s="762"/>
      <c r="G33" s="762"/>
      <c r="H33" s="762"/>
      <c r="I33" s="762"/>
      <c r="J33" s="762"/>
      <c r="K33" s="762"/>
      <c r="L33" s="762"/>
      <c r="M33" s="762"/>
      <c r="N33" s="762"/>
      <c r="O33" s="762"/>
      <c r="P33" s="762"/>
      <c r="Q33" s="762"/>
      <c r="R33" s="762"/>
      <c r="S33" s="762"/>
      <c r="T33" s="762"/>
      <c r="U33" s="762"/>
      <c r="V33" s="762"/>
      <c r="W33" s="763"/>
      <c r="X33" s="18"/>
    </row>
    <row r="34" spans="3:24" x14ac:dyDescent="0.4">
      <c r="C34" s="761"/>
      <c r="D34" s="762"/>
      <c r="E34" s="762"/>
      <c r="F34" s="762"/>
      <c r="G34" s="762"/>
      <c r="H34" s="762"/>
      <c r="I34" s="762"/>
      <c r="J34" s="762"/>
      <c r="K34" s="762"/>
      <c r="L34" s="762"/>
      <c r="M34" s="762"/>
      <c r="N34" s="762"/>
      <c r="O34" s="762"/>
      <c r="P34" s="762"/>
      <c r="Q34" s="762"/>
      <c r="R34" s="762"/>
      <c r="S34" s="762"/>
      <c r="T34" s="762"/>
      <c r="U34" s="762"/>
      <c r="V34" s="762"/>
      <c r="W34" s="763"/>
      <c r="X34" s="18"/>
    </row>
    <row r="35" spans="3:24" x14ac:dyDescent="0.4">
      <c r="C35" s="761"/>
      <c r="D35" s="762"/>
      <c r="E35" s="762"/>
      <c r="F35" s="762"/>
      <c r="G35" s="762"/>
      <c r="H35" s="762"/>
      <c r="I35" s="762"/>
      <c r="J35" s="762"/>
      <c r="K35" s="762"/>
      <c r="L35" s="762"/>
      <c r="M35" s="762"/>
      <c r="N35" s="762"/>
      <c r="O35" s="762"/>
      <c r="P35" s="762"/>
      <c r="Q35" s="762"/>
      <c r="R35" s="762"/>
      <c r="S35" s="762"/>
      <c r="T35" s="762"/>
      <c r="U35" s="762"/>
      <c r="V35" s="762"/>
      <c r="W35" s="763"/>
      <c r="X35" s="18"/>
    </row>
    <row r="36" spans="3:24" x14ac:dyDescent="0.4">
      <c r="C36" s="761"/>
      <c r="D36" s="762"/>
      <c r="E36" s="762"/>
      <c r="F36" s="762"/>
      <c r="G36" s="762"/>
      <c r="H36" s="762"/>
      <c r="I36" s="762"/>
      <c r="J36" s="762"/>
      <c r="K36" s="762"/>
      <c r="L36" s="762"/>
      <c r="M36" s="762"/>
      <c r="N36" s="762"/>
      <c r="O36" s="762"/>
      <c r="P36" s="762"/>
      <c r="Q36" s="762"/>
      <c r="R36" s="762"/>
      <c r="S36" s="762"/>
      <c r="T36" s="762"/>
      <c r="U36" s="762"/>
      <c r="V36" s="762"/>
      <c r="W36" s="763"/>
      <c r="X36" s="18"/>
    </row>
    <row r="37" spans="3:24" x14ac:dyDescent="0.4">
      <c r="C37" s="761"/>
      <c r="D37" s="762"/>
      <c r="E37" s="762"/>
      <c r="F37" s="762"/>
      <c r="G37" s="762"/>
      <c r="H37" s="762"/>
      <c r="I37" s="762"/>
      <c r="J37" s="762"/>
      <c r="K37" s="762"/>
      <c r="L37" s="762"/>
      <c r="M37" s="762"/>
      <c r="N37" s="762"/>
      <c r="O37" s="762"/>
      <c r="P37" s="762"/>
      <c r="Q37" s="762"/>
      <c r="R37" s="762"/>
      <c r="S37" s="762"/>
      <c r="T37" s="762"/>
      <c r="U37" s="762"/>
      <c r="V37" s="762"/>
      <c r="W37" s="763"/>
      <c r="X37" s="18"/>
    </row>
    <row r="38" spans="3:24" x14ac:dyDescent="0.4">
      <c r="C38" s="761"/>
      <c r="D38" s="762"/>
      <c r="E38" s="762"/>
      <c r="F38" s="762"/>
      <c r="G38" s="762"/>
      <c r="H38" s="762"/>
      <c r="I38" s="762"/>
      <c r="J38" s="762"/>
      <c r="K38" s="762"/>
      <c r="L38" s="762"/>
      <c r="M38" s="762"/>
      <c r="N38" s="762"/>
      <c r="O38" s="762"/>
      <c r="P38" s="762"/>
      <c r="Q38" s="762"/>
      <c r="R38" s="762"/>
      <c r="S38" s="762"/>
      <c r="T38" s="762"/>
      <c r="U38" s="762"/>
      <c r="V38" s="762"/>
      <c r="W38" s="763"/>
      <c r="X38" s="18"/>
    </row>
    <row r="39" spans="3:24" x14ac:dyDescent="0.4">
      <c r="C39" s="761"/>
      <c r="D39" s="762"/>
      <c r="E39" s="762"/>
      <c r="F39" s="762"/>
      <c r="G39" s="762"/>
      <c r="H39" s="762"/>
      <c r="I39" s="762"/>
      <c r="J39" s="762"/>
      <c r="K39" s="762"/>
      <c r="L39" s="762"/>
      <c r="M39" s="762"/>
      <c r="N39" s="762"/>
      <c r="O39" s="762"/>
      <c r="P39" s="762"/>
      <c r="Q39" s="762"/>
      <c r="R39" s="762"/>
      <c r="S39" s="762"/>
      <c r="T39" s="762"/>
      <c r="U39" s="762"/>
      <c r="V39" s="762"/>
      <c r="W39" s="763"/>
      <c r="X39" s="18"/>
    </row>
    <row r="40" spans="3:24" x14ac:dyDescent="0.4">
      <c r="C40" s="761"/>
      <c r="D40" s="762"/>
      <c r="E40" s="762"/>
      <c r="F40" s="762"/>
      <c r="G40" s="762"/>
      <c r="H40" s="762"/>
      <c r="I40" s="762"/>
      <c r="J40" s="762"/>
      <c r="K40" s="762"/>
      <c r="L40" s="762"/>
      <c r="M40" s="762"/>
      <c r="N40" s="762"/>
      <c r="O40" s="762"/>
      <c r="P40" s="762"/>
      <c r="Q40" s="762"/>
      <c r="R40" s="762"/>
      <c r="S40" s="762"/>
      <c r="T40" s="762"/>
      <c r="U40" s="762"/>
      <c r="V40" s="762"/>
      <c r="W40" s="763"/>
      <c r="X40" s="18"/>
    </row>
    <row r="41" spans="3:24" x14ac:dyDescent="0.4">
      <c r="C41" s="761"/>
      <c r="D41" s="762"/>
      <c r="E41" s="762"/>
      <c r="F41" s="762"/>
      <c r="G41" s="762"/>
      <c r="H41" s="762"/>
      <c r="I41" s="762"/>
      <c r="J41" s="762"/>
      <c r="K41" s="762"/>
      <c r="L41" s="762"/>
      <c r="M41" s="762"/>
      <c r="N41" s="762"/>
      <c r="O41" s="762"/>
      <c r="P41" s="762"/>
      <c r="Q41" s="762"/>
      <c r="R41" s="762"/>
      <c r="S41" s="762"/>
      <c r="T41" s="762"/>
      <c r="U41" s="762"/>
      <c r="V41" s="762"/>
      <c r="W41" s="763"/>
      <c r="X41" s="18"/>
    </row>
    <row r="42" spans="3:24" x14ac:dyDescent="0.4">
      <c r="C42" s="761"/>
      <c r="D42" s="762"/>
      <c r="E42" s="762"/>
      <c r="F42" s="762"/>
      <c r="G42" s="762"/>
      <c r="H42" s="762"/>
      <c r="I42" s="762"/>
      <c r="J42" s="762"/>
      <c r="K42" s="762"/>
      <c r="L42" s="762"/>
      <c r="M42" s="762"/>
      <c r="N42" s="762"/>
      <c r="O42" s="762"/>
      <c r="P42" s="762"/>
      <c r="Q42" s="762"/>
      <c r="R42" s="762"/>
      <c r="S42" s="762"/>
      <c r="T42" s="762"/>
      <c r="U42" s="762"/>
      <c r="V42" s="762"/>
      <c r="W42" s="763"/>
      <c r="X42" s="18"/>
    </row>
    <row r="43" spans="3:24" x14ac:dyDescent="0.4">
      <c r="C43" s="761"/>
      <c r="D43" s="762"/>
      <c r="E43" s="762"/>
      <c r="F43" s="762"/>
      <c r="G43" s="762"/>
      <c r="H43" s="762"/>
      <c r="I43" s="762"/>
      <c r="J43" s="762"/>
      <c r="K43" s="762"/>
      <c r="L43" s="762"/>
      <c r="M43" s="762"/>
      <c r="N43" s="762"/>
      <c r="O43" s="762"/>
      <c r="P43" s="762"/>
      <c r="Q43" s="762"/>
      <c r="R43" s="762"/>
      <c r="S43" s="762"/>
      <c r="T43" s="762"/>
      <c r="U43" s="762"/>
      <c r="V43" s="762"/>
      <c r="W43" s="763"/>
      <c r="X43" s="18"/>
    </row>
    <row r="44" spans="3:24" x14ac:dyDescent="0.4">
      <c r="C44" s="761"/>
      <c r="D44" s="762"/>
      <c r="E44" s="762"/>
      <c r="F44" s="762"/>
      <c r="G44" s="762"/>
      <c r="H44" s="762"/>
      <c r="I44" s="762"/>
      <c r="J44" s="762"/>
      <c r="K44" s="762"/>
      <c r="L44" s="762"/>
      <c r="M44" s="762"/>
      <c r="N44" s="762"/>
      <c r="O44" s="762"/>
      <c r="P44" s="762"/>
      <c r="Q44" s="762"/>
      <c r="R44" s="762"/>
      <c r="S44" s="762"/>
      <c r="T44" s="762"/>
      <c r="U44" s="762"/>
      <c r="V44" s="762"/>
      <c r="W44" s="763"/>
      <c r="X44" s="18"/>
    </row>
    <row r="45" spans="3:24" x14ac:dyDescent="0.4">
      <c r="C45" s="761"/>
      <c r="D45" s="762"/>
      <c r="E45" s="762"/>
      <c r="F45" s="762"/>
      <c r="G45" s="762"/>
      <c r="H45" s="762"/>
      <c r="I45" s="762"/>
      <c r="J45" s="762"/>
      <c r="K45" s="762"/>
      <c r="L45" s="762"/>
      <c r="M45" s="762"/>
      <c r="N45" s="762"/>
      <c r="O45" s="762"/>
      <c r="P45" s="762"/>
      <c r="Q45" s="762"/>
      <c r="R45" s="762"/>
      <c r="S45" s="762"/>
      <c r="T45" s="762"/>
      <c r="U45" s="762"/>
      <c r="V45" s="762"/>
      <c r="W45" s="763"/>
      <c r="X45" s="18"/>
    </row>
    <row r="46" spans="3:24" x14ac:dyDescent="0.4">
      <c r="C46" s="761"/>
      <c r="D46" s="762"/>
      <c r="E46" s="762"/>
      <c r="F46" s="762"/>
      <c r="G46" s="762"/>
      <c r="H46" s="762"/>
      <c r="I46" s="762"/>
      <c r="J46" s="762"/>
      <c r="K46" s="762"/>
      <c r="L46" s="762"/>
      <c r="M46" s="762"/>
      <c r="N46" s="762"/>
      <c r="O46" s="762"/>
      <c r="P46" s="762"/>
      <c r="Q46" s="762"/>
      <c r="R46" s="762"/>
      <c r="S46" s="762"/>
      <c r="T46" s="762"/>
      <c r="U46" s="762"/>
      <c r="V46" s="762"/>
      <c r="W46" s="763"/>
      <c r="X46" s="18"/>
    </row>
    <row r="47" spans="3:24" x14ac:dyDescent="0.4">
      <c r="C47" s="761"/>
      <c r="D47" s="762"/>
      <c r="E47" s="762"/>
      <c r="F47" s="762"/>
      <c r="G47" s="762"/>
      <c r="H47" s="762"/>
      <c r="I47" s="762"/>
      <c r="J47" s="762"/>
      <c r="K47" s="762"/>
      <c r="L47" s="762"/>
      <c r="M47" s="762"/>
      <c r="N47" s="762"/>
      <c r="O47" s="762"/>
      <c r="P47" s="762"/>
      <c r="Q47" s="762"/>
      <c r="R47" s="762"/>
      <c r="S47" s="762"/>
      <c r="T47" s="762"/>
      <c r="U47" s="762"/>
      <c r="V47" s="762"/>
      <c r="W47" s="763"/>
      <c r="X47" s="18"/>
    </row>
    <row r="48" spans="3:24" x14ac:dyDescent="0.4">
      <c r="C48" s="761"/>
      <c r="D48" s="762"/>
      <c r="E48" s="762"/>
      <c r="F48" s="762"/>
      <c r="G48" s="762"/>
      <c r="H48" s="762"/>
      <c r="I48" s="762"/>
      <c r="J48" s="762"/>
      <c r="K48" s="762"/>
      <c r="L48" s="762"/>
      <c r="M48" s="762"/>
      <c r="N48" s="762"/>
      <c r="O48" s="762"/>
      <c r="P48" s="762"/>
      <c r="Q48" s="762"/>
      <c r="R48" s="762"/>
      <c r="S48" s="762"/>
      <c r="T48" s="762"/>
      <c r="U48" s="762"/>
      <c r="V48" s="762"/>
      <c r="W48" s="763"/>
      <c r="X48" s="18"/>
    </row>
    <row r="49" spans="2:24" x14ac:dyDescent="0.4">
      <c r="C49" s="761"/>
      <c r="D49" s="762"/>
      <c r="E49" s="762"/>
      <c r="F49" s="762"/>
      <c r="G49" s="762"/>
      <c r="H49" s="762"/>
      <c r="I49" s="762"/>
      <c r="J49" s="762"/>
      <c r="K49" s="762"/>
      <c r="L49" s="762"/>
      <c r="M49" s="762"/>
      <c r="N49" s="762"/>
      <c r="O49" s="762"/>
      <c r="P49" s="762"/>
      <c r="Q49" s="762"/>
      <c r="R49" s="762"/>
      <c r="S49" s="762"/>
      <c r="T49" s="762"/>
      <c r="U49" s="762"/>
      <c r="V49" s="762"/>
      <c r="W49" s="763"/>
      <c r="X49" s="18"/>
    </row>
    <row r="50" spans="2:24" x14ac:dyDescent="0.4">
      <c r="C50" s="761"/>
      <c r="D50" s="762"/>
      <c r="E50" s="762"/>
      <c r="F50" s="762"/>
      <c r="G50" s="762"/>
      <c r="H50" s="762"/>
      <c r="I50" s="762"/>
      <c r="J50" s="762"/>
      <c r="K50" s="762"/>
      <c r="L50" s="762"/>
      <c r="M50" s="762"/>
      <c r="N50" s="762"/>
      <c r="O50" s="762"/>
      <c r="P50" s="762"/>
      <c r="Q50" s="762"/>
      <c r="R50" s="762"/>
      <c r="S50" s="762"/>
      <c r="T50" s="762"/>
      <c r="U50" s="762"/>
      <c r="V50" s="762"/>
      <c r="W50" s="763"/>
      <c r="X50" s="18"/>
    </row>
    <row r="51" spans="2:24" x14ac:dyDescent="0.4">
      <c r="C51" s="764"/>
      <c r="D51" s="765"/>
      <c r="E51" s="765"/>
      <c r="F51" s="765"/>
      <c r="G51" s="765"/>
      <c r="H51" s="765"/>
      <c r="I51" s="765"/>
      <c r="J51" s="765"/>
      <c r="K51" s="765"/>
      <c r="L51" s="765"/>
      <c r="M51" s="765"/>
      <c r="N51" s="765"/>
      <c r="O51" s="765"/>
      <c r="P51" s="765"/>
      <c r="Q51" s="765"/>
      <c r="R51" s="765"/>
      <c r="S51" s="765"/>
      <c r="T51" s="765"/>
      <c r="U51" s="765"/>
      <c r="V51" s="765"/>
      <c r="W51" s="766"/>
      <c r="X51" s="18"/>
    </row>
    <row r="52" spans="2:24" x14ac:dyDescent="0.4">
      <c r="C52" s="733" t="s">
        <v>1366</v>
      </c>
      <c r="D52" s="734"/>
      <c r="E52" s="734"/>
      <c r="F52" s="737" t="str" cm="1">
        <f t="array" aca="1" ref="F52" ca="1">OFFSET(INDIRECT($A$1),15,6)&amp;""</f>
        <v/>
      </c>
      <c r="G52" s="737"/>
      <c r="H52" s="737"/>
      <c r="I52" s="737"/>
      <c r="J52" s="737"/>
      <c r="K52" s="737"/>
      <c r="L52" s="737"/>
      <c r="M52" s="737"/>
      <c r="N52" s="737"/>
      <c r="O52" s="737"/>
      <c r="P52" s="737"/>
      <c r="Q52" s="737"/>
      <c r="R52" s="737"/>
      <c r="S52" s="737"/>
      <c r="T52" s="737"/>
      <c r="U52" s="737"/>
      <c r="V52" s="737"/>
      <c r="W52" s="738"/>
      <c r="X52" s="18"/>
    </row>
    <row r="53" spans="2:24" ht="12.75" thickBot="1" x14ac:dyDescent="0.45">
      <c r="C53" s="767"/>
      <c r="D53" s="768"/>
      <c r="E53" s="768"/>
      <c r="F53" s="769"/>
      <c r="G53" s="769"/>
      <c r="H53" s="769"/>
      <c r="I53" s="769"/>
      <c r="J53" s="769"/>
      <c r="K53" s="769"/>
      <c r="L53" s="769"/>
      <c r="M53" s="769"/>
      <c r="N53" s="769"/>
      <c r="O53" s="769"/>
      <c r="P53" s="769"/>
      <c r="Q53" s="769"/>
      <c r="R53" s="769"/>
      <c r="S53" s="769"/>
      <c r="T53" s="769"/>
      <c r="U53" s="769"/>
      <c r="V53" s="769"/>
      <c r="W53" s="770"/>
      <c r="X53" s="18"/>
    </row>
    <row r="54" spans="2:24" x14ac:dyDescent="0.4">
      <c r="C54" s="23"/>
      <c r="D54" s="23"/>
      <c r="E54" s="23"/>
      <c r="F54" s="23"/>
      <c r="G54" s="23"/>
      <c r="H54" s="23"/>
      <c r="I54" s="23"/>
      <c r="J54" s="23"/>
      <c r="K54" s="23"/>
      <c r="L54" s="23"/>
      <c r="M54" s="23"/>
      <c r="N54" s="23"/>
      <c r="O54" s="23"/>
      <c r="P54" s="23"/>
      <c r="Q54" s="23"/>
      <c r="R54" s="23"/>
      <c r="S54" s="23"/>
      <c r="T54" s="23"/>
      <c r="U54" s="23"/>
      <c r="V54" s="23"/>
      <c r="W54" s="23"/>
      <c r="X54" s="18"/>
    </row>
    <row r="55" spans="2:24" x14ac:dyDescent="0.4">
      <c r="C55" s="23"/>
      <c r="D55" s="23"/>
      <c r="E55" s="23"/>
      <c r="F55" s="23"/>
      <c r="G55" s="23"/>
      <c r="H55" s="23"/>
      <c r="I55" s="23"/>
      <c r="J55" s="23"/>
      <c r="K55" s="23"/>
      <c r="L55" s="23"/>
      <c r="M55" s="23"/>
      <c r="N55" s="23"/>
      <c r="O55" s="23"/>
      <c r="P55" s="23"/>
      <c r="Q55" s="23"/>
      <c r="R55" s="23"/>
      <c r="S55" s="23"/>
      <c r="T55" s="23"/>
      <c r="U55" s="23"/>
      <c r="V55" s="23"/>
      <c r="W55" s="23"/>
      <c r="X55" s="18"/>
    </row>
    <row r="56" spans="2:24" ht="12.75" thickBot="1" x14ac:dyDescent="0.45">
      <c r="C56" s="23"/>
      <c r="D56" s="23"/>
      <c r="E56" s="23"/>
      <c r="F56" s="23"/>
      <c r="G56" s="23"/>
      <c r="H56" s="23"/>
      <c r="I56" s="23"/>
      <c r="J56" s="23"/>
      <c r="K56" s="23"/>
      <c r="L56" s="23"/>
      <c r="M56" s="23"/>
      <c r="N56" s="23"/>
      <c r="O56" s="23"/>
      <c r="P56" s="23"/>
      <c r="Q56" s="23"/>
      <c r="R56" s="23"/>
      <c r="S56" s="23"/>
      <c r="T56" s="23"/>
      <c r="U56" s="23"/>
      <c r="V56" s="23"/>
      <c r="W56" s="23"/>
      <c r="X56" s="18"/>
    </row>
    <row r="57" spans="2:24" ht="12.75" customHeight="1" x14ac:dyDescent="0.4">
      <c r="C57" s="730" t="s">
        <v>1367</v>
      </c>
      <c r="D57" s="730"/>
      <c r="E57" s="730"/>
      <c r="F57" s="730"/>
      <c r="G57" s="730"/>
      <c r="H57" s="730"/>
      <c r="I57" s="771" t="str" cm="1">
        <f t="array" aca="1" ref="I57" ca="1">OFFSET(INDIRECT($A$1),16,6)&amp;""</f>
        <v/>
      </c>
      <c r="J57" s="772"/>
      <c r="K57" s="23"/>
      <c r="L57" s="23"/>
      <c r="M57" s="23"/>
      <c r="N57" s="23"/>
      <c r="O57" s="23"/>
      <c r="P57" s="23"/>
      <c r="Q57" s="23"/>
      <c r="R57" s="23"/>
      <c r="S57" s="23"/>
      <c r="T57" s="23"/>
      <c r="U57" s="23"/>
      <c r="V57" s="23"/>
      <c r="W57" s="23"/>
      <c r="X57" s="18"/>
    </row>
    <row r="58" spans="2:24" ht="12.75" customHeight="1" thickBot="1" x14ac:dyDescent="0.45">
      <c r="C58" s="730"/>
      <c r="D58" s="730"/>
      <c r="E58" s="730"/>
      <c r="F58" s="730"/>
      <c r="G58" s="730"/>
      <c r="H58" s="730"/>
      <c r="I58" s="773"/>
      <c r="J58" s="774"/>
      <c r="K58" s="23"/>
      <c r="L58" s="23"/>
      <c r="M58" s="23"/>
      <c r="N58" s="23"/>
      <c r="O58" s="23"/>
      <c r="P58" s="23"/>
      <c r="Q58" s="23"/>
      <c r="R58" s="23"/>
      <c r="S58" s="23"/>
      <c r="T58" s="23"/>
      <c r="U58" s="23"/>
      <c r="V58" s="23"/>
      <c r="W58" s="23"/>
      <c r="X58" s="18"/>
    </row>
    <row r="59" spans="2:24" ht="5.0999999999999996" customHeight="1" thickBot="1" x14ac:dyDescent="0.45">
      <c r="C59" s="18"/>
      <c r="D59" s="18"/>
      <c r="E59" s="18"/>
      <c r="F59" s="18"/>
      <c r="G59" s="18"/>
      <c r="H59" s="18"/>
      <c r="I59" s="18"/>
      <c r="J59" s="18"/>
      <c r="K59" s="18"/>
      <c r="L59" s="18"/>
      <c r="M59" s="18"/>
      <c r="N59" s="18"/>
      <c r="O59" s="18"/>
      <c r="P59" s="18"/>
      <c r="Q59" s="18"/>
      <c r="R59" s="18"/>
      <c r="S59" s="18"/>
      <c r="T59" s="18"/>
      <c r="U59" s="18"/>
      <c r="V59" s="18"/>
      <c r="W59" s="18"/>
      <c r="X59" s="18"/>
    </row>
    <row r="60" spans="2:24" ht="12" customHeight="1" x14ac:dyDescent="0.4">
      <c r="B60" s="16" t="s">
        <v>427</v>
      </c>
      <c r="C60" s="731" t="s">
        <v>1368</v>
      </c>
      <c r="D60" s="732"/>
      <c r="E60" s="732"/>
      <c r="F60" s="735" t="str" cm="1">
        <f t="array" aca="1" ref="F60" ca="1">OFFSET(INDIRECT($A$1),17,6)&amp;""</f>
        <v/>
      </c>
      <c r="G60" s="735"/>
      <c r="H60" s="735"/>
      <c r="I60" s="735"/>
      <c r="J60" s="735"/>
      <c r="K60" s="735"/>
      <c r="L60" s="735"/>
      <c r="M60" s="735"/>
      <c r="N60" s="735"/>
      <c r="O60" s="735"/>
      <c r="P60" s="735"/>
      <c r="Q60" s="735"/>
      <c r="R60" s="735"/>
      <c r="S60" s="735"/>
      <c r="T60" s="735"/>
      <c r="U60" s="735"/>
      <c r="V60" s="735"/>
      <c r="W60" s="736"/>
      <c r="X60" s="18"/>
    </row>
    <row r="61" spans="2:24" x14ac:dyDescent="0.4">
      <c r="C61" s="733"/>
      <c r="D61" s="734"/>
      <c r="E61" s="734"/>
      <c r="F61" s="737"/>
      <c r="G61" s="737"/>
      <c r="H61" s="737"/>
      <c r="I61" s="737"/>
      <c r="J61" s="737"/>
      <c r="K61" s="737"/>
      <c r="L61" s="737"/>
      <c r="M61" s="737"/>
      <c r="N61" s="737"/>
      <c r="O61" s="737"/>
      <c r="P61" s="737"/>
      <c r="Q61" s="737"/>
      <c r="R61" s="737"/>
      <c r="S61" s="737"/>
      <c r="T61" s="737"/>
      <c r="U61" s="737"/>
      <c r="V61" s="737"/>
      <c r="W61" s="738"/>
      <c r="X61" s="18"/>
    </row>
    <row r="62" spans="2:24" x14ac:dyDescent="0.4">
      <c r="C62" s="752" t="s">
        <v>1369</v>
      </c>
      <c r="D62" s="753"/>
      <c r="E62" s="753"/>
      <c r="F62" s="737" t="str" cm="1">
        <f t="array" aca="1" ref="F62" ca="1">OFFSET(INDIRECT($A$1),18,6)&amp;""</f>
        <v/>
      </c>
      <c r="G62" s="737"/>
      <c r="H62" s="737"/>
      <c r="I62" s="737"/>
      <c r="J62" s="737"/>
      <c r="K62" s="737"/>
      <c r="L62" s="737"/>
      <c r="M62" s="737"/>
      <c r="N62" s="737"/>
      <c r="O62" s="737"/>
      <c r="P62" s="737"/>
      <c r="Q62" s="737"/>
      <c r="R62" s="737"/>
      <c r="S62" s="737"/>
      <c r="T62" s="737"/>
      <c r="U62" s="737"/>
      <c r="V62" s="737"/>
      <c r="W62" s="738"/>
      <c r="X62" s="18"/>
    </row>
    <row r="63" spans="2:24" x14ac:dyDescent="0.4">
      <c r="C63" s="752"/>
      <c r="D63" s="753"/>
      <c r="E63" s="753"/>
      <c r="F63" s="737"/>
      <c r="G63" s="737"/>
      <c r="H63" s="737"/>
      <c r="I63" s="737"/>
      <c r="J63" s="737"/>
      <c r="K63" s="737"/>
      <c r="L63" s="737"/>
      <c r="M63" s="737"/>
      <c r="N63" s="737"/>
      <c r="O63" s="737"/>
      <c r="P63" s="737"/>
      <c r="Q63" s="737"/>
      <c r="R63" s="737"/>
      <c r="S63" s="737"/>
      <c r="T63" s="737"/>
      <c r="U63" s="737"/>
      <c r="V63" s="737"/>
      <c r="W63" s="738"/>
      <c r="X63" s="18"/>
    </row>
    <row r="64" spans="2:24" x14ac:dyDescent="0.4">
      <c r="C64" s="733" t="s">
        <v>1358</v>
      </c>
      <c r="D64" s="734"/>
      <c r="E64" s="734"/>
      <c r="F64" s="754" t="str" cm="1">
        <f t="array" aca="1" ref="F64" ca="1">OFFSET(INDIRECT($A$1),19,6)&amp;""</f>
        <v/>
      </c>
      <c r="G64" s="754"/>
      <c r="H64" s="532" t="str" cm="1">
        <f t="array" aca="1" ref="H64" ca="1">IF(F64="","",OFFSET(INDIRECT($A$1),20,6)&amp;"")</f>
        <v/>
      </c>
      <c r="I64" s="533"/>
      <c r="J64" s="533"/>
      <c r="K64" s="533"/>
      <c r="L64" s="533"/>
      <c r="M64" s="533"/>
      <c r="N64" s="533"/>
      <c r="O64" s="533"/>
      <c r="P64" s="533"/>
      <c r="Q64" s="518" t="s">
        <v>1370</v>
      </c>
      <c r="R64" s="483"/>
      <c r="S64" s="484"/>
      <c r="T64" s="488" t="str" cm="1">
        <f t="array" aca="1" ref="T64" ca="1">OFFSET(INDIRECT($A$1),21,6)&amp;""</f>
        <v/>
      </c>
      <c r="U64" s="489"/>
      <c r="V64" s="489"/>
      <c r="W64" s="494"/>
      <c r="X64" s="18"/>
    </row>
    <row r="65" spans="3:24" x14ac:dyDescent="0.4">
      <c r="C65" s="733"/>
      <c r="D65" s="734"/>
      <c r="E65" s="734"/>
      <c r="F65" s="754"/>
      <c r="G65" s="754"/>
      <c r="H65" s="535"/>
      <c r="I65" s="536"/>
      <c r="J65" s="536"/>
      <c r="K65" s="536"/>
      <c r="L65" s="536"/>
      <c r="M65" s="536"/>
      <c r="N65" s="536"/>
      <c r="O65" s="536"/>
      <c r="P65" s="536"/>
      <c r="Q65" s="519"/>
      <c r="R65" s="486"/>
      <c r="S65" s="487"/>
      <c r="T65" s="491"/>
      <c r="U65" s="492"/>
      <c r="V65" s="492"/>
      <c r="W65" s="495"/>
      <c r="X65" s="18"/>
    </row>
    <row r="66" spans="3:24" ht="12.75" customHeight="1" x14ac:dyDescent="0.4">
      <c r="C66" s="733" t="s">
        <v>1371</v>
      </c>
      <c r="D66" s="734"/>
      <c r="E66" s="734"/>
      <c r="F66" s="734"/>
      <c r="G66" s="734"/>
      <c r="H66" s="558" t="str" cm="1">
        <f t="array" aca="1" ref="H66" ca="1">OFFSET(INDIRECT($A$1),22,6)&amp;""</f>
        <v/>
      </c>
      <c r="I66" s="559"/>
      <c r="J66" s="559"/>
      <c r="K66" s="559"/>
      <c r="L66" s="559"/>
      <c r="M66" s="747"/>
      <c r="N66" s="747"/>
      <c r="O66" s="747"/>
      <c r="P66" s="747"/>
      <c r="Q66" s="747"/>
      <c r="R66" s="747"/>
      <c r="S66" s="747"/>
      <c r="T66" s="747"/>
      <c r="U66" s="747"/>
      <c r="V66" s="747"/>
      <c r="W66" s="748"/>
      <c r="X66" s="18"/>
    </row>
    <row r="67" spans="3:24" x14ac:dyDescent="0.4">
      <c r="C67" s="733"/>
      <c r="D67" s="734"/>
      <c r="E67" s="734"/>
      <c r="F67" s="734"/>
      <c r="G67" s="734"/>
      <c r="H67" s="562"/>
      <c r="I67" s="563"/>
      <c r="J67" s="563"/>
      <c r="K67" s="563"/>
      <c r="L67" s="563"/>
      <c r="M67" s="749"/>
      <c r="N67" s="749"/>
      <c r="O67" s="749"/>
      <c r="P67" s="749"/>
      <c r="Q67" s="749"/>
      <c r="R67" s="749"/>
      <c r="S67" s="749"/>
      <c r="T67" s="749"/>
      <c r="U67" s="749"/>
      <c r="V67" s="749"/>
      <c r="W67" s="750"/>
      <c r="X67" s="18"/>
    </row>
    <row r="68" spans="3:24" ht="12.75" customHeight="1" x14ac:dyDescent="0.4">
      <c r="C68" s="781" t="s">
        <v>1372</v>
      </c>
      <c r="D68" s="782"/>
      <c r="E68" s="782"/>
      <c r="F68" s="782"/>
      <c r="G68" s="782"/>
      <c r="H68" s="785" t="str" cm="1">
        <f t="array" aca="1" ref="H68" ca="1">OFFSET(INDIRECT($A$1),23,6)&amp;""</f>
        <v/>
      </c>
      <c r="I68" s="786"/>
      <c r="J68" s="786"/>
      <c r="K68" s="786"/>
      <c r="L68" s="786"/>
      <c r="M68" s="747"/>
      <c r="N68" s="747"/>
      <c r="O68" s="747"/>
      <c r="P68" s="747"/>
      <c r="Q68" s="747"/>
      <c r="R68" s="747"/>
      <c r="S68" s="747"/>
      <c r="T68" s="747"/>
      <c r="U68" s="747"/>
      <c r="V68" s="747"/>
      <c r="W68" s="748"/>
      <c r="X68" s="18"/>
    </row>
    <row r="69" spans="3:24" x14ac:dyDescent="0.4">
      <c r="C69" s="781"/>
      <c r="D69" s="782"/>
      <c r="E69" s="782"/>
      <c r="F69" s="782"/>
      <c r="G69" s="782"/>
      <c r="H69" s="787"/>
      <c r="I69" s="788"/>
      <c r="J69" s="788"/>
      <c r="K69" s="788"/>
      <c r="L69" s="788"/>
      <c r="M69" s="749"/>
      <c r="N69" s="749"/>
      <c r="O69" s="749"/>
      <c r="P69" s="749"/>
      <c r="Q69" s="749"/>
      <c r="R69" s="749"/>
      <c r="S69" s="749"/>
      <c r="T69" s="749"/>
      <c r="U69" s="749"/>
      <c r="V69" s="749"/>
      <c r="W69" s="750"/>
      <c r="X69" s="18"/>
    </row>
    <row r="70" spans="3:24" x14ac:dyDescent="0.4">
      <c r="C70" s="733" t="s">
        <v>1364</v>
      </c>
      <c r="D70" s="734"/>
      <c r="E70" s="734"/>
      <c r="F70" s="532" t="str" cm="1">
        <f t="array" aca="1" ref="F70" ca="1">OFFSET(INDIRECT($A$1),24,6)&amp;""</f>
        <v/>
      </c>
      <c r="G70" s="533"/>
      <c r="H70" s="533"/>
      <c r="I70" s="533"/>
      <c r="J70" s="533"/>
      <c r="K70" s="533"/>
      <c r="L70" s="649"/>
      <c r="M70" s="558" t="str" cm="1">
        <f t="array" aca="1" ref="M70" ca="1">OFFSET(INDIRECT($A$1),25,6)&amp;""</f>
        <v/>
      </c>
      <c r="N70" s="559"/>
      <c r="O70" s="559"/>
      <c r="P70" s="559"/>
      <c r="Q70" s="559"/>
      <c r="R70" s="559"/>
      <c r="S70" s="559"/>
      <c r="T70" s="789"/>
      <c r="U70" s="789"/>
      <c r="V70" s="789"/>
      <c r="W70" s="790"/>
      <c r="X70" s="18"/>
    </row>
    <row r="71" spans="3:24" x14ac:dyDescent="0.4">
      <c r="C71" s="783"/>
      <c r="D71" s="784"/>
      <c r="E71" s="784"/>
      <c r="F71" s="535"/>
      <c r="G71" s="536"/>
      <c r="H71" s="536"/>
      <c r="I71" s="536"/>
      <c r="J71" s="536"/>
      <c r="K71" s="536"/>
      <c r="L71" s="551"/>
      <c r="M71" s="562"/>
      <c r="N71" s="563"/>
      <c r="O71" s="563"/>
      <c r="P71" s="563"/>
      <c r="Q71" s="563"/>
      <c r="R71" s="563"/>
      <c r="S71" s="563"/>
      <c r="T71" s="791"/>
      <c r="U71" s="791"/>
      <c r="V71" s="791"/>
      <c r="W71" s="792"/>
      <c r="X71" s="18"/>
    </row>
    <row r="72" spans="3:24" x14ac:dyDescent="0.4">
      <c r="C72" s="733" t="s">
        <v>1366</v>
      </c>
      <c r="D72" s="734"/>
      <c r="E72" s="734"/>
      <c r="F72" s="737" t="str" cm="1">
        <f t="array" aca="1" ref="F72" ca="1">OFFSET(INDIRECT($A$1),26,6)&amp;""</f>
        <v/>
      </c>
      <c r="G72" s="737"/>
      <c r="H72" s="737"/>
      <c r="I72" s="737"/>
      <c r="J72" s="737"/>
      <c r="K72" s="737"/>
      <c r="L72" s="737"/>
      <c r="M72" s="737"/>
      <c r="N72" s="737"/>
      <c r="O72" s="737"/>
      <c r="P72" s="737"/>
      <c r="Q72" s="737"/>
      <c r="R72" s="737"/>
      <c r="S72" s="737"/>
      <c r="T72" s="737"/>
      <c r="U72" s="737"/>
      <c r="V72" s="737"/>
      <c r="W72" s="738"/>
      <c r="X72" s="18"/>
    </row>
    <row r="73" spans="3:24" ht="12.75" thickBot="1" x14ac:dyDescent="0.45">
      <c r="C73" s="767"/>
      <c r="D73" s="768"/>
      <c r="E73" s="768"/>
      <c r="F73" s="769"/>
      <c r="G73" s="769"/>
      <c r="H73" s="769"/>
      <c r="I73" s="769"/>
      <c r="J73" s="769"/>
      <c r="K73" s="769"/>
      <c r="L73" s="769"/>
      <c r="M73" s="769"/>
      <c r="N73" s="769"/>
      <c r="O73" s="769"/>
      <c r="P73" s="769"/>
      <c r="Q73" s="769"/>
      <c r="R73" s="769"/>
      <c r="S73" s="769"/>
      <c r="T73" s="769"/>
      <c r="U73" s="769"/>
      <c r="V73" s="769"/>
      <c r="W73" s="770"/>
      <c r="X73" s="18"/>
    </row>
    <row r="74" spans="3:24" x14ac:dyDescent="0.4">
      <c r="C74" s="23"/>
      <c r="D74" s="23"/>
      <c r="E74" s="23"/>
      <c r="F74" s="23"/>
      <c r="G74" s="23"/>
      <c r="H74" s="23"/>
      <c r="I74" s="23"/>
      <c r="J74" s="23"/>
      <c r="K74" s="23"/>
      <c r="L74" s="23"/>
      <c r="M74" s="23"/>
      <c r="N74" s="23"/>
      <c r="O74" s="23"/>
      <c r="P74" s="23"/>
      <c r="Q74" s="23"/>
      <c r="R74" s="23"/>
      <c r="S74" s="23"/>
      <c r="T74" s="23"/>
      <c r="U74" s="23"/>
      <c r="V74" s="23"/>
      <c r="W74" s="23"/>
      <c r="X74" s="18"/>
    </row>
    <row r="75" spans="3:24" x14ac:dyDescent="0.4">
      <c r="C75" s="18"/>
      <c r="D75" s="18"/>
      <c r="E75" s="18"/>
      <c r="F75" s="18"/>
      <c r="G75" s="18"/>
      <c r="H75" s="18"/>
      <c r="I75" s="18"/>
      <c r="J75" s="18"/>
      <c r="K75" s="18"/>
      <c r="L75" s="18"/>
      <c r="M75" s="18"/>
      <c r="N75" s="18"/>
      <c r="O75" s="18"/>
      <c r="P75" s="18"/>
      <c r="Q75" s="18"/>
      <c r="R75" s="18"/>
      <c r="S75" s="18"/>
      <c r="T75" s="18"/>
      <c r="U75" s="18"/>
      <c r="V75" s="18"/>
      <c r="W75" s="18"/>
      <c r="X75" s="18"/>
    </row>
    <row r="76" spans="3:24" x14ac:dyDescent="0.4">
      <c r="C76" s="18"/>
      <c r="D76" s="18"/>
      <c r="E76" s="18"/>
      <c r="F76" s="18"/>
      <c r="G76" s="18"/>
      <c r="H76" s="18"/>
      <c r="I76" s="18"/>
      <c r="J76" s="18"/>
      <c r="K76" s="18"/>
      <c r="L76" s="18"/>
      <c r="M76" s="18"/>
      <c r="N76" s="18"/>
      <c r="O76" s="18"/>
      <c r="P76" s="18"/>
      <c r="Q76" s="18"/>
      <c r="R76" s="18"/>
      <c r="S76" s="18"/>
      <c r="T76" s="18"/>
      <c r="U76" s="18"/>
      <c r="V76" s="18"/>
      <c r="W76" s="18"/>
    </row>
    <row r="77" spans="3:24" x14ac:dyDescent="0.4">
      <c r="C77" s="18"/>
      <c r="D77" s="18"/>
      <c r="E77" s="18"/>
      <c r="F77" s="18"/>
      <c r="G77" s="18"/>
      <c r="H77" s="18"/>
      <c r="I77" s="18"/>
      <c r="J77" s="18"/>
      <c r="K77" s="18"/>
      <c r="L77" s="18"/>
      <c r="M77" s="18"/>
      <c r="N77" s="18"/>
      <c r="O77" s="18"/>
      <c r="P77" s="18"/>
      <c r="Q77" s="18"/>
      <c r="R77" s="18"/>
      <c r="S77" s="18"/>
      <c r="T77" s="18"/>
      <c r="U77" s="18"/>
      <c r="V77" s="18"/>
      <c r="W77" s="18"/>
    </row>
    <row r="78" spans="3:24" x14ac:dyDescent="0.4">
      <c r="C78" s="18"/>
      <c r="D78" s="18"/>
      <c r="E78" s="18"/>
      <c r="F78" s="18"/>
      <c r="G78" s="18"/>
      <c r="H78" s="18"/>
      <c r="I78" s="18"/>
      <c r="J78" s="18"/>
      <c r="K78" s="18"/>
      <c r="L78" s="18"/>
      <c r="M78" s="18"/>
      <c r="N78" s="18"/>
      <c r="O78" s="18"/>
      <c r="P78" s="18"/>
      <c r="Q78" s="18"/>
      <c r="R78" s="18"/>
      <c r="S78" s="18"/>
      <c r="T78" s="18"/>
      <c r="U78" s="18"/>
      <c r="V78" s="18"/>
      <c r="W78" s="18"/>
    </row>
    <row r="79" spans="3:24" x14ac:dyDescent="0.4">
      <c r="C79" s="18"/>
      <c r="D79" s="18"/>
      <c r="E79" s="18"/>
      <c r="F79" s="18"/>
      <c r="G79" s="18"/>
      <c r="H79" s="18"/>
      <c r="I79" s="18"/>
      <c r="J79" s="18"/>
      <c r="K79" s="18"/>
      <c r="L79" s="18"/>
      <c r="M79" s="18"/>
      <c r="N79" s="18"/>
      <c r="O79" s="18"/>
      <c r="P79" s="18"/>
      <c r="Q79" s="18"/>
      <c r="R79" s="18"/>
      <c r="S79" s="18"/>
      <c r="T79" s="18"/>
      <c r="U79" s="18"/>
      <c r="V79" s="18"/>
      <c r="W79" s="18"/>
    </row>
    <row r="80" spans="3:24" x14ac:dyDescent="0.4">
      <c r="C80" s="18"/>
      <c r="D80" s="18"/>
      <c r="E80" s="18"/>
      <c r="F80" s="18"/>
      <c r="G80" s="18"/>
      <c r="H80" s="18"/>
      <c r="I80" s="18"/>
      <c r="J80" s="18"/>
      <c r="K80" s="18"/>
      <c r="L80" s="18"/>
      <c r="M80" s="18"/>
      <c r="N80" s="18"/>
      <c r="O80" s="18"/>
      <c r="P80" s="18"/>
      <c r="Q80" s="18"/>
      <c r="R80" s="18"/>
      <c r="S80" s="18"/>
      <c r="T80" s="18"/>
      <c r="U80" s="18"/>
      <c r="V80" s="18"/>
      <c r="W80" s="18"/>
    </row>
    <row r="81" spans="1:23" x14ac:dyDescent="0.4">
      <c r="C81" s="18"/>
      <c r="D81" s="18"/>
      <c r="E81" s="18"/>
      <c r="F81" s="18"/>
      <c r="G81" s="18"/>
      <c r="H81" s="18"/>
      <c r="I81" s="18"/>
      <c r="J81" s="18"/>
      <c r="K81" s="18"/>
      <c r="L81" s="18"/>
      <c r="M81" s="18"/>
      <c r="N81" s="18"/>
      <c r="O81" s="18"/>
      <c r="P81" s="18"/>
      <c r="Q81" s="18"/>
      <c r="R81" s="18"/>
      <c r="S81" s="18"/>
      <c r="T81" s="18"/>
      <c r="U81" s="18"/>
      <c r="V81" s="18"/>
      <c r="W81" s="18"/>
    </row>
    <row r="82" spans="1:23" x14ac:dyDescent="0.4">
      <c r="C82" s="18"/>
      <c r="D82" s="18"/>
      <c r="E82" s="18"/>
      <c r="F82" s="18"/>
      <c r="G82" s="18"/>
      <c r="H82" s="18"/>
      <c r="I82" s="18"/>
      <c r="J82" s="18"/>
      <c r="K82" s="18"/>
      <c r="L82" s="18"/>
      <c r="M82" s="18"/>
      <c r="N82" s="18"/>
      <c r="O82" s="18"/>
      <c r="P82" s="18"/>
      <c r="Q82" s="18"/>
      <c r="R82" s="18"/>
      <c r="S82" s="18"/>
      <c r="T82" s="18"/>
      <c r="U82" s="18"/>
      <c r="V82" s="18"/>
      <c r="W82" s="18"/>
    </row>
    <row r="83" spans="1:23" x14ac:dyDescent="0.4">
      <c r="C83" s="18"/>
      <c r="D83" s="18"/>
      <c r="E83" s="18"/>
      <c r="F83" s="18"/>
      <c r="G83" s="18"/>
      <c r="H83" s="18"/>
      <c r="I83" s="18"/>
      <c r="J83" s="18"/>
      <c r="K83" s="18"/>
      <c r="L83" s="18"/>
      <c r="M83" s="18"/>
      <c r="N83" s="18"/>
      <c r="O83" s="18"/>
      <c r="P83" s="18"/>
      <c r="Q83" s="18"/>
      <c r="R83" s="18"/>
      <c r="S83" s="18"/>
      <c r="T83" s="18"/>
      <c r="U83" s="18"/>
      <c r="V83" s="18"/>
      <c r="W83" s="18"/>
    </row>
    <row r="84" spans="1:23" x14ac:dyDescent="0.4">
      <c r="C84" s="18"/>
      <c r="D84" s="18"/>
      <c r="E84" s="18"/>
      <c r="F84" s="18"/>
      <c r="G84" s="18"/>
      <c r="H84" s="18"/>
      <c r="I84" s="18"/>
      <c r="J84" s="18"/>
      <c r="K84" s="18"/>
      <c r="L84" s="18"/>
      <c r="M84" s="18"/>
      <c r="N84" s="18"/>
      <c r="O84" s="18"/>
      <c r="P84" s="18"/>
      <c r="Q84" s="18"/>
      <c r="R84" s="18"/>
      <c r="S84" s="18"/>
      <c r="T84" s="18"/>
      <c r="U84" s="18"/>
      <c r="V84" s="18"/>
      <c r="W84" s="18"/>
    </row>
    <row r="85" spans="1:23" x14ac:dyDescent="0.4">
      <c r="C85" s="18"/>
      <c r="D85" s="18"/>
      <c r="E85" s="18"/>
      <c r="F85" s="18"/>
      <c r="G85" s="18"/>
      <c r="H85" s="18"/>
      <c r="I85" s="18"/>
      <c r="J85" s="18"/>
      <c r="K85" s="18"/>
      <c r="L85" s="18"/>
      <c r="M85" s="18"/>
      <c r="N85" s="18"/>
      <c r="O85" s="18"/>
      <c r="P85" s="18"/>
      <c r="Q85" s="18"/>
      <c r="R85" s="18"/>
      <c r="S85" s="18"/>
      <c r="T85" s="18"/>
      <c r="U85" s="18"/>
      <c r="V85" s="18"/>
      <c r="W85" s="18"/>
    </row>
    <row r="86" spans="1:23" x14ac:dyDescent="0.4">
      <c r="C86" s="18"/>
      <c r="D86" s="18"/>
      <c r="E86" s="18"/>
      <c r="F86" s="18"/>
      <c r="G86" s="18"/>
      <c r="H86" s="18"/>
      <c r="I86" s="18"/>
      <c r="J86" s="18"/>
      <c r="K86" s="18"/>
      <c r="L86" s="18"/>
      <c r="M86" s="18"/>
      <c r="N86" s="18"/>
      <c r="O86" s="18"/>
      <c r="P86" s="18"/>
      <c r="Q86" s="18"/>
      <c r="R86" s="18"/>
      <c r="S86" s="18"/>
      <c r="T86" s="18"/>
      <c r="U86" s="18"/>
      <c r="V86" s="18"/>
      <c r="W86" s="18"/>
    </row>
    <row r="87" spans="1:23" x14ac:dyDescent="0.4">
      <c r="C87" s="18"/>
      <c r="D87" s="18"/>
      <c r="E87" s="18"/>
      <c r="F87" s="18"/>
      <c r="G87" s="18"/>
      <c r="H87" s="18"/>
      <c r="I87" s="18"/>
      <c r="J87" s="18"/>
      <c r="K87" s="18"/>
      <c r="L87" s="18"/>
      <c r="M87" s="18"/>
      <c r="N87" s="18"/>
      <c r="O87" s="18"/>
      <c r="P87" s="18"/>
      <c r="Q87" s="18"/>
      <c r="R87" s="18"/>
      <c r="S87" s="18"/>
      <c r="T87" s="18"/>
      <c r="U87" s="18"/>
      <c r="V87" s="18"/>
      <c r="W87" s="18"/>
    </row>
    <row r="88" spans="1:23" x14ac:dyDescent="0.4">
      <c r="C88" s="18"/>
      <c r="D88" s="18"/>
      <c r="E88" s="18"/>
      <c r="F88" s="18"/>
      <c r="G88" s="18"/>
      <c r="H88" s="18"/>
      <c r="I88" s="18"/>
      <c r="J88" s="18"/>
      <c r="K88" s="18"/>
      <c r="L88" s="18"/>
      <c r="M88" s="18"/>
      <c r="N88" s="18"/>
      <c r="O88" s="18"/>
      <c r="P88" s="18"/>
      <c r="Q88" s="18"/>
      <c r="R88" s="18"/>
      <c r="S88" s="18"/>
      <c r="T88" s="18"/>
      <c r="U88" s="18"/>
      <c r="V88" s="18"/>
      <c r="W88" s="18"/>
    </row>
    <row r="89" spans="1:23" x14ac:dyDescent="0.4">
      <c r="C89" s="18"/>
      <c r="D89" s="18"/>
      <c r="E89" s="18"/>
      <c r="F89" s="18"/>
      <c r="G89" s="18"/>
      <c r="H89" s="18"/>
      <c r="I89" s="18"/>
      <c r="J89" s="18"/>
      <c r="K89" s="18"/>
      <c r="L89" s="18"/>
      <c r="M89" s="18"/>
      <c r="N89" s="18"/>
      <c r="O89" s="18"/>
      <c r="P89" s="18"/>
      <c r="Q89" s="18"/>
      <c r="R89" s="18"/>
      <c r="S89" s="18"/>
      <c r="T89" s="18"/>
      <c r="U89" s="18"/>
      <c r="V89" s="18"/>
      <c r="W89" s="18"/>
    </row>
    <row r="90" spans="1:23" x14ac:dyDescent="0.4">
      <c r="C90" s="18"/>
      <c r="D90" s="18"/>
      <c r="E90" s="18"/>
      <c r="F90" s="18"/>
      <c r="G90" s="18"/>
      <c r="H90" s="18"/>
      <c r="I90" s="18"/>
      <c r="J90" s="18"/>
      <c r="K90" s="18"/>
      <c r="L90" s="18"/>
      <c r="M90" s="18"/>
      <c r="N90" s="18"/>
      <c r="O90" s="18"/>
      <c r="P90" s="18"/>
      <c r="Q90" s="18"/>
      <c r="R90" s="18"/>
      <c r="S90" s="18"/>
      <c r="T90" s="18"/>
      <c r="U90" s="18"/>
      <c r="V90" s="18"/>
      <c r="W90" s="18"/>
    </row>
    <row r="91" spans="1:23" x14ac:dyDescent="0.4">
      <c r="C91" s="18"/>
      <c r="D91" s="18"/>
      <c r="E91" s="18"/>
      <c r="F91" s="18"/>
      <c r="G91" s="18"/>
      <c r="H91" s="18"/>
      <c r="I91" s="18"/>
      <c r="J91" s="18"/>
      <c r="K91" s="18"/>
      <c r="L91" s="18"/>
      <c r="M91" s="18"/>
      <c r="N91" s="18"/>
      <c r="O91" s="18"/>
      <c r="P91" s="18"/>
      <c r="Q91" s="18"/>
      <c r="R91" s="18"/>
      <c r="S91" s="18"/>
      <c r="T91" s="18"/>
      <c r="U91" s="18"/>
      <c r="V91" s="18"/>
      <c r="W91" s="18"/>
    </row>
    <row r="93" spans="1:23" x14ac:dyDescent="0.4">
      <c r="A93" s="21"/>
      <c r="B93" s="22"/>
    </row>
    <row r="130" spans="1:2" x14ac:dyDescent="0.4">
      <c r="A130" s="21"/>
      <c r="B130" s="22"/>
    </row>
    <row r="131" spans="1:2" x14ac:dyDescent="0.4">
      <c r="A131" s="21"/>
      <c r="B131" s="22"/>
    </row>
    <row r="132" spans="1:2" x14ac:dyDescent="0.4">
      <c r="A132" s="21"/>
      <c r="B132" s="22"/>
    </row>
    <row r="133" spans="1:2" x14ac:dyDescent="0.4">
      <c r="A133" s="21"/>
      <c r="B133" s="22"/>
    </row>
    <row r="134" spans="1:2" x14ac:dyDescent="0.4">
      <c r="A134" s="21"/>
      <c r="B134" s="22"/>
    </row>
    <row r="135" spans="1:2" x14ac:dyDescent="0.4">
      <c r="A135" s="21"/>
      <c r="B135" s="22"/>
    </row>
    <row r="136" spans="1:2" x14ac:dyDescent="0.4">
      <c r="A136" s="21"/>
      <c r="B136" s="22"/>
    </row>
    <row r="137" spans="1:2" x14ac:dyDescent="0.4">
      <c r="A137" s="21"/>
      <c r="B137" s="22"/>
    </row>
    <row r="138" spans="1:2" x14ac:dyDescent="0.4">
      <c r="A138" s="21"/>
      <c r="B138" s="22"/>
    </row>
    <row r="139" spans="1:2" x14ac:dyDescent="0.4">
      <c r="A139" s="21"/>
      <c r="B139" s="22"/>
    </row>
    <row r="140" spans="1:2" x14ac:dyDescent="0.4">
      <c r="A140" s="21"/>
      <c r="B140" s="22"/>
    </row>
    <row r="141" spans="1:2" x14ac:dyDescent="0.4">
      <c r="A141" s="21"/>
      <c r="B141" s="22"/>
    </row>
    <row r="142" spans="1:2" x14ac:dyDescent="0.4">
      <c r="A142" s="21"/>
      <c r="B142" s="22"/>
    </row>
    <row r="143" spans="1:2" x14ac:dyDescent="0.4">
      <c r="A143" s="21"/>
      <c r="B143" s="22"/>
    </row>
    <row r="144" spans="1:2" x14ac:dyDescent="0.4">
      <c r="A144" s="21"/>
      <c r="B144" s="22"/>
    </row>
    <row r="145" spans="1:2" x14ac:dyDescent="0.4">
      <c r="A145" s="21"/>
      <c r="B145" s="22"/>
    </row>
    <row r="146" spans="1:2" x14ac:dyDescent="0.4">
      <c r="A146" s="21"/>
      <c r="B146" s="22"/>
    </row>
    <row r="147" spans="1:2" x14ac:dyDescent="0.4">
      <c r="A147" s="21"/>
      <c r="B147" s="22"/>
    </row>
    <row r="148" spans="1:2" x14ac:dyDescent="0.4">
      <c r="A148" s="21"/>
      <c r="B148" s="22"/>
    </row>
    <row r="149" spans="1:2" x14ac:dyDescent="0.4">
      <c r="A149" s="21"/>
      <c r="B149" s="22"/>
    </row>
    <row r="150" spans="1:2" x14ac:dyDescent="0.4">
      <c r="A150" s="21"/>
      <c r="B150" s="22"/>
    </row>
    <row r="151" spans="1:2" x14ac:dyDescent="0.4">
      <c r="A151" s="21"/>
      <c r="B151" s="22"/>
    </row>
    <row r="152" spans="1:2" x14ac:dyDescent="0.4">
      <c r="A152" s="21"/>
      <c r="B152" s="22"/>
    </row>
    <row r="153" spans="1:2" x14ac:dyDescent="0.4">
      <c r="A153" s="21"/>
      <c r="B153" s="22"/>
    </row>
    <row r="154" spans="1:2" x14ac:dyDescent="0.4">
      <c r="A154" s="21"/>
      <c r="B154" s="22"/>
    </row>
    <row r="155" spans="1:2" x14ac:dyDescent="0.4">
      <c r="A155" s="21"/>
      <c r="B155" s="22"/>
    </row>
    <row r="156" spans="1:2" x14ac:dyDescent="0.4">
      <c r="A156" s="21"/>
      <c r="B156" s="22"/>
    </row>
    <row r="157" spans="1:2" x14ac:dyDescent="0.4">
      <c r="A157" s="21"/>
      <c r="B157" s="22"/>
    </row>
    <row r="158" spans="1:2" x14ac:dyDescent="0.4">
      <c r="A158" s="21"/>
      <c r="B158" s="22"/>
    </row>
    <row r="159" spans="1:2" x14ac:dyDescent="0.4">
      <c r="A159" s="21"/>
      <c r="B159" s="22"/>
    </row>
    <row r="160" spans="1:2" x14ac:dyDescent="0.4">
      <c r="A160" s="21"/>
      <c r="B160" s="22"/>
    </row>
    <row r="161" spans="1:2" x14ac:dyDescent="0.4">
      <c r="A161" s="21"/>
      <c r="B161" s="22"/>
    </row>
    <row r="162" spans="1:2" x14ac:dyDescent="0.4">
      <c r="A162" s="21"/>
      <c r="B162" s="22"/>
    </row>
    <row r="163" spans="1:2" x14ac:dyDescent="0.4">
      <c r="A163" s="21"/>
      <c r="B163" s="22"/>
    </row>
    <row r="164" spans="1:2" x14ac:dyDescent="0.4">
      <c r="A164" s="21"/>
      <c r="B164" s="22"/>
    </row>
    <row r="165" spans="1:2" x14ac:dyDescent="0.4">
      <c r="A165" s="21"/>
      <c r="B165" s="22"/>
    </row>
    <row r="166" spans="1:2" x14ac:dyDescent="0.4">
      <c r="A166" s="21"/>
      <c r="B166" s="22"/>
    </row>
    <row r="167" spans="1:2" x14ac:dyDescent="0.4">
      <c r="A167" s="21"/>
      <c r="B167" s="22"/>
    </row>
    <row r="168" spans="1:2" x14ac:dyDescent="0.4">
      <c r="A168" s="21"/>
      <c r="B168" s="22"/>
    </row>
    <row r="169" spans="1:2" x14ac:dyDescent="0.4">
      <c r="A169" s="21"/>
      <c r="B169" s="22"/>
    </row>
    <row r="170" spans="1:2" x14ac:dyDescent="0.4">
      <c r="A170" s="21"/>
      <c r="B170" s="22"/>
    </row>
    <row r="171" spans="1:2" x14ac:dyDescent="0.4">
      <c r="A171" s="21"/>
      <c r="B171" s="22"/>
    </row>
    <row r="172" spans="1:2" x14ac:dyDescent="0.4">
      <c r="A172" s="21"/>
      <c r="B172" s="22"/>
    </row>
    <row r="173" spans="1:2" x14ac:dyDescent="0.4">
      <c r="A173" s="21"/>
      <c r="B173" s="22"/>
    </row>
  </sheetData>
  <sheetProtection algorithmName="SHA-512" hashValue="sGKAHqtyxKCQHi/fNGcuN+GDAegviD23ED87zfVg7YBjqSbafiTvAMqPk3dOdczOXoqOAD0I4hf1zk/jZtK6xg==" saltValue="zFDLPGEBwKZFRkqL8XB6pw==" spinCount="100000" sheet="1" objects="1" scenarios="1"/>
  <mergeCells count="51">
    <mergeCell ref="C72:E73"/>
    <mergeCell ref="F72:W73"/>
    <mergeCell ref="C66:G67"/>
    <mergeCell ref="H66:W67"/>
    <mergeCell ref="C68:G69"/>
    <mergeCell ref="H68:W69"/>
    <mergeCell ref="C70:E71"/>
    <mergeCell ref="F70:L71"/>
    <mergeCell ref="M70:W71"/>
    <mergeCell ref="C60:E61"/>
    <mergeCell ref="F60:W61"/>
    <mergeCell ref="C62:E63"/>
    <mergeCell ref="F62:W63"/>
    <mergeCell ref="C64:E65"/>
    <mergeCell ref="F64:G65"/>
    <mergeCell ref="H64:P65"/>
    <mergeCell ref="Q64:S65"/>
    <mergeCell ref="T64:W65"/>
    <mergeCell ref="C30:W31"/>
    <mergeCell ref="C32:W51"/>
    <mergeCell ref="C52:E53"/>
    <mergeCell ref="F52:W53"/>
    <mergeCell ref="C57:H58"/>
    <mergeCell ref="I57:J58"/>
    <mergeCell ref="C24:E25"/>
    <mergeCell ref="F24:I25"/>
    <mergeCell ref="J24:L25"/>
    <mergeCell ref="M24:W25"/>
    <mergeCell ref="C26:E29"/>
    <mergeCell ref="F26:L29"/>
    <mergeCell ref="M26:W29"/>
    <mergeCell ref="C18:G19"/>
    <mergeCell ref="H18:W19"/>
    <mergeCell ref="C20:G21"/>
    <mergeCell ref="H20:W21"/>
    <mergeCell ref="C22:G23"/>
    <mergeCell ref="H22:W23"/>
    <mergeCell ref="C16:E17"/>
    <mergeCell ref="F16:G17"/>
    <mergeCell ref="H16:W17"/>
    <mergeCell ref="C3:E4"/>
    <mergeCell ref="F3:I4"/>
    <mergeCell ref="P3:Q4"/>
    <mergeCell ref="R3:T4"/>
    <mergeCell ref="U3:W4"/>
    <mergeCell ref="C6:M7"/>
    <mergeCell ref="C9:E10"/>
    <mergeCell ref="C12:G13"/>
    <mergeCell ref="H12:W13"/>
    <mergeCell ref="C14:G15"/>
    <mergeCell ref="H14:W15"/>
  </mergeCells>
  <phoneticPr fontId="3"/>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3" min="2" max="22" man="1"/>
  </rowBreaks>
  <colBreaks count="1" manualBreakCount="1">
    <brk id="2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7635D-6C07-4A46-BFB7-5A92FE676BE4}">
  <sheetPr>
    <pageSetUpPr fitToPage="1"/>
  </sheetPr>
  <dimension ref="A1:X173"/>
  <sheetViews>
    <sheetView showGridLines="0" view="pageBreakPreview" zoomScaleNormal="70" zoomScaleSheetLayoutView="100" workbookViewId="0"/>
  </sheetViews>
  <sheetFormatPr defaultColWidth="9" defaultRowHeight="12" x14ac:dyDescent="0.4"/>
  <cols>
    <col min="1" max="1" width="6" style="17" customWidth="1"/>
    <col min="2" max="2" width="3.5" style="16" customWidth="1"/>
    <col min="3" max="43" width="4.75" style="17" customWidth="1"/>
    <col min="44" max="16384" width="9" style="17"/>
  </cols>
  <sheetData>
    <row r="1" spans="1:24" ht="30" customHeight="1" x14ac:dyDescent="0.4">
      <c r="A1" s="339" t="str">
        <f ca="1">VLOOKUP(A2*1,選択肢!$DE:$DG,3,0)</f>
        <v>入力シート!C208</v>
      </c>
      <c r="C1" s="15" t="s">
        <v>432</v>
      </c>
    </row>
    <row r="2" spans="1:24" ht="12.75" thickBot="1" x14ac:dyDescent="0.45">
      <c r="A2" s="339" t="str" cm="1">
        <f t="array" aca="1" ref="A2" ca="1">RIGHT(RIGHT(CELL("filename",A1),LEN(CELL("filename",A1))-FIND("]",CELL("filename",A1))),1)</f>
        <v>3</v>
      </c>
      <c r="C2" s="23"/>
      <c r="D2" s="23"/>
      <c r="E2" s="23"/>
      <c r="F2" s="23"/>
      <c r="G2" s="23"/>
      <c r="H2" s="23"/>
      <c r="I2" s="23"/>
      <c r="J2" s="23"/>
      <c r="K2" s="23"/>
      <c r="L2" s="23"/>
      <c r="M2" s="23"/>
      <c r="N2" s="23"/>
      <c r="O2" s="23"/>
      <c r="P2" s="23"/>
      <c r="Q2" s="23"/>
      <c r="R2" s="23"/>
      <c r="S2" s="23"/>
      <c r="T2" s="23"/>
      <c r="U2" s="23"/>
      <c r="V2" s="23"/>
      <c r="W2" s="23"/>
      <c r="X2" s="18"/>
    </row>
    <row r="3" spans="1:24" ht="14.25" customHeight="1" x14ac:dyDescent="0.4">
      <c r="A3" s="17">
        <f ca="1">IF(H12="",0,1)</f>
        <v>0</v>
      </c>
      <c r="C3" s="739" t="s">
        <v>433</v>
      </c>
      <c r="D3" s="740"/>
      <c r="E3" s="740"/>
      <c r="F3" s="502" t="str">
        <f>様式１!F2&amp;""</f>
        <v/>
      </c>
      <c r="G3" s="503"/>
      <c r="H3" s="503"/>
      <c r="I3" s="504"/>
      <c r="J3" s="18"/>
      <c r="K3" s="18"/>
      <c r="L3" s="18"/>
      <c r="M3" s="18"/>
      <c r="N3" s="18"/>
      <c r="O3" s="18"/>
      <c r="P3" s="743" t="s">
        <v>434</v>
      </c>
      <c r="Q3" s="743"/>
      <c r="R3" s="745" t="str">
        <f>入力シート!I13&amp;""</f>
        <v/>
      </c>
      <c r="S3" s="745"/>
      <c r="T3" s="745"/>
      <c r="U3" s="745" t="str">
        <f>入力シート!I14&amp;""</f>
        <v/>
      </c>
      <c r="V3" s="745"/>
      <c r="W3" s="745"/>
      <c r="X3" s="18"/>
    </row>
    <row r="4" spans="1:24" ht="12.75" thickBot="1" x14ac:dyDescent="0.45">
      <c r="C4" s="741"/>
      <c r="D4" s="742"/>
      <c r="E4" s="742"/>
      <c r="F4" s="505"/>
      <c r="G4" s="506"/>
      <c r="H4" s="506"/>
      <c r="I4" s="507"/>
      <c r="J4" s="18"/>
      <c r="K4" s="18"/>
      <c r="L4" s="18"/>
      <c r="M4" s="18"/>
      <c r="N4" s="18"/>
      <c r="O4" s="18"/>
      <c r="P4" s="744"/>
      <c r="Q4" s="744"/>
      <c r="R4" s="746"/>
      <c r="S4" s="746"/>
      <c r="T4" s="746"/>
      <c r="U4" s="746"/>
      <c r="V4" s="746"/>
      <c r="W4" s="746"/>
      <c r="X4" s="18"/>
    </row>
    <row r="5" spans="1:24" x14ac:dyDescent="0.4">
      <c r="C5" s="23"/>
      <c r="D5" s="23"/>
      <c r="E5" s="23"/>
      <c r="F5" s="23"/>
      <c r="G5" s="23"/>
      <c r="H5" s="23"/>
      <c r="I5" s="23"/>
      <c r="J5" s="23"/>
      <c r="K5" s="23"/>
      <c r="L5" s="23"/>
      <c r="M5" s="23"/>
      <c r="N5" s="23"/>
      <c r="O5" s="23"/>
      <c r="P5" s="23"/>
      <c r="Q5" s="23"/>
      <c r="R5" s="23"/>
      <c r="S5" s="23"/>
      <c r="T5" s="23"/>
      <c r="U5" s="23"/>
      <c r="V5" s="23"/>
      <c r="W5" s="23"/>
      <c r="X5" s="18"/>
    </row>
    <row r="6" spans="1:24" ht="12.75" customHeight="1" x14ac:dyDescent="0.4">
      <c r="C6" s="729" t="str">
        <f ca="1">"【第"&amp;DBCS(A2)&amp;"希望】 留学先大学等情報"</f>
        <v>【第３希望】 留学先大学等情報</v>
      </c>
      <c r="D6" s="729"/>
      <c r="E6" s="729"/>
      <c r="F6" s="729"/>
      <c r="G6" s="729"/>
      <c r="H6" s="729"/>
      <c r="I6" s="729"/>
      <c r="J6" s="729"/>
      <c r="K6" s="729"/>
      <c r="L6" s="729"/>
      <c r="M6" s="729"/>
      <c r="N6" s="342"/>
      <c r="O6" s="342"/>
      <c r="P6" s="342"/>
      <c r="Q6" s="342"/>
      <c r="R6" s="342"/>
      <c r="S6" s="342"/>
      <c r="T6" s="342"/>
      <c r="U6" s="342"/>
      <c r="V6" s="342"/>
      <c r="W6" s="342"/>
      <c r="X6" s="18"/>
    </row>
    <row r="7" spans="1:24" ht="12.75" customHeight="1" x14ac:dyDescent="0.4">
      <c r="C7" s="729"/>
      <c r="D7" s="729"/>
      <c r="E7" s="729"/>
      <c r="F7" s="729"/>
      <c r="G7" s="729"/>
      <c r="H7" s="729"/>
      <c r="I7" s="729"/>
      <c r="J7" s="729"/>
      <c r="K7" s="729"/>
      <c r="L7" s="729"/>
      <c r="M7" s="729"/>
      <c r="N7" s="342"/>
      <c r="O7" s="342"/>
      <c r="P7" s="23"/>
      <c r="Q7" s="23"/>
      <c r="R7" s="23"/>
      <c r="S7" s="23"/>
      <c r="T7" s="23"/>
      <c r="U7" s="23"/>
      <c r="V7" s="23"/>
      <c r="W7" s="23"/>
      <c r="X7" s="18"/>
    </row>
    <row r="8" spans="1:24" x14ac:dyDescent="0.4">
      <c r="C8" s="23"/>
      <c r="D8" s="23"/>
      <c r="E8" s="23"/>
      <c r="F8" s="23"/>
      <c r="G8" s="23"/>
      <c r="H8" s="23"/>
      <c r="I8" s="23"/>
      <c r="J8" s="23"/>
      <c r="K8" s="23"/>
      <c r="L8" s="23"/>
      <c r="M8" s="23"/>
      <c r="N8" s="23"/>
      <c r="O8" s="23"/>
      <c r="P8" s="23"/>
      <c r="Q8" s="23"/>
      <c r="R8" s="23"/>
      <c r="S8" s="23"/>
      <c r="T8" s="23"/>
      <c r="U8" s="23"/>
      <c r="V8" s="23"/>
      <c r="W8" s="23"/>
      <c r="X8" s="18"/>
    </row>
    <row r="9" spans="1:24" ht="12.75" customHeight="1" x14ac:dyDescent="0.4">
      <c r="C9" s="730" t="s">
        <v>485</v>
      </c>
      <c r="D9" s="730"/>
      <c r="E9" s="730"/>
      <c r="F9" s="284"/>
      <c r="G9" s="284"/>
      <c r="H9" s="284"/>
      <c r="I9" s="284"/>
      <c r="J9" s="23"/>
      <c r="K9" s="23"/>
      <c r="L9" s="23"/>
      <c r="M9" s="23"/>
      <c r="N9" s="23"/>
      <c r="O9" s="23"/>
      <c r="P9" s="23"/>
      <c r="Q9" s="23"/>
      <c r="R9" s="23"/>
      <c r="S9" s="23"/>
      <c r="T9" s="23"/>
      <c r="U9" s="23"/>
      <c r="V9" s="23"/>
      <c r="W9" s="23"/>
      <c r="X9" s="18"/>
    </row>
    <row r="10" spans="1:24" ht="12.75" customHeight="1" x14ac:dyDescent="0.4">
      <c r="C10" s="730"/>
      <c r="D10" s="730"/>
      <c r="E10" s="730"/>
      <c r="F10" s="284"/>
      <c r="G10" s="284"/>
      <c r="H10" s="284"/>
      <c r="I10" s="284"/>
      <c r="J10" s="23"/>
      <c r="K10" s="23"/>
      <c r="L10" s="23"/>
      <c r="M10" s="23"/>
      <c r="N10" s="23"/>
      <c r="O10" s="23"/>
      <c r="P10" s="23"/>
      <c r="Q10" s="23"/>
      <c r="R10" s="23"/>
      <c r="S10" s="23"/>
      <c r="T10" s="23"/>
      <c r="U10" s="23"/>
      <c r="V10" s="23"/>
      <c r="W10" s="23"/>
      <c r="X10" s="18"/>
    </row>
    <row r="11" spans="1:24" ht="5.0999999999999996" customHeight="1" thickBot="1" x14ac:dyDescent="0.45">
      <c r="C11" s="18"/>
      <c r="D11" s="18"/>
      <c r="E11" s="18"/>
      <c r="F11" s="18"/>
      <c r="G11" s="18"/>
      <c r="H11" s="18"/>
      <c r="I11" s="18"/>
      <c r="J11" s="18"/>
      <c r="K11" s="18"/>
      <c r="L11" s="18"/>
      <c r="M11" s="18"/>
      <c r="N11" s="18"/>
      <c r="O11" s="18"/>
      <c r="P11" s="18"/>
      <c r="Q11" s="18"/>
      <c r="R11" s="18"/>
      <c r="S11" s="18"/>
      <c r="T11" s="18"/>
      <c r="U11" s="18"/>
      <c r="V11" s="18"/>
      <c r="W11" s="18"/>
      <c r="X11" s="18"/>
    </row>
    <row r="12" spans="1:24" ht="12" customHeight="1" x14ac:dyDescent="0.4">
      <c r="B12" s="16" t="s">
        <v>423</v>
      </c>
      <c r="C12" s="731" t="s">
        <v>1356</v>
      </c>
      <c r="D12" s="732"/>
      <c r="E12" s="732"/>
      <c r="F12" s="732"/>
      <c r="G12" s="732"/>
      <c r="H12" s="735" t="str" cm="1">
        <f t="array" aca="1" ref="H12" ca="1">OFFSET(INDIRECT($A$1),2,6)&amp;""</f>
        <v/>
      </c>
      <c r="I12" s="735"/>
      <c r="J12" s="735"/>
      <c r="K12" s="735"/>
      <c r="L12" s="735"/>
      <c r="M12" s="735"/>
      <c r="N12" s="735"/>
      <c r="O12" s="735"/>
      <c r="P12" s="735"/>
      <c r="Q12" s="735"/>
      <c r="R12" s="735"/>
      <c r="S12" s="735"/>
      <c r="T12" s="735"/>
      <c r="U12" s="735"/>
      <c r="V12" s="735"/>
      <c r="W12" s="736"/>
      <c r="X12" s="18"/>
    </row>
    <row r="13" spans="1:24" x14ac:dyDescent="0.4">
      <c r="C13" s="733"/>
      <c r="D13" s="734"/>
      <c r="E13" s="734"/>
      <c r="F13" s="734"/>
      <c r="G13" s="734"/>
      <c r="H13" s="737"/>
      <c r="I13" s="737"/>
      <c r="J13" s="737"/>
      <c r="K13" s="737"/>
      <c r="L13" s="737"/>
      <c r="M13" s="737"/>
      <c r="N13" s="737"/>
      <c r="O13" s="737"/>
      <c r="P13" s="737"/>
      <c r="Q13" s="737"/>
      <c r="R13" s="737"/>
      <c r="S13" s="737"/>
      <c r="T13" s="737"/>
      <c r="U13" s="737"/>
      <c r="V13" s="737"/>
      <c r="W13" s="738"/>
      <c r="X13" s="18"/>
    </row>
    <row r="14" spans="1:24" x14ac:dyDescent="0.4">
      <c r="C14" s="733" t="s">
        <v>1357</v>
      </c>
      <c r="D14" s="734"/>
      <c r="E14" s="734"/>
      <c r="F14" s="734"/>
      <c r="G14" s="734"/>
      <c r="H14" s="737" t="str" cm="1">
        <f t="array" aca="1" ref="H14" ca="1">OFFSET(INDIRECT($A$1),3,6)&amp;""</f>
        <v/>
      </c>
      <c r="I14" s="737"/>
      <c r="J14" s="737"/>
      <c r="K14" s="737"/>
      <c r="L14" s="737"/>
      <c r="M14" s="737"/>
      <c r="N14" s="737"/>
      <c r="O14" s="737"/>
      <c r="P14" s="737"/>
      <c r="Q14" s="737"/>
      <c r="R14" s="737"/>
      <c r="S14" s="737"/>
      <c r="T14" s="737"/>
      <c r="U14" s="737"/>
      <c r="V14" s="737"/>
      <c r="W14" s="738"/>
      <c r="X14" s="18"/>
    </row>
    <row r="15" spans="1:24" x14ac:dyDescent="0.4">
      <c r="C15" s="733"/>
      <c r="D15" s="734"/>
      <c r="E15" s="734"/>
      <c r="F15" s="734"/>
      <c r="G15" s="734"/>
      <c r="H15" s="737"/>
      <c r="I15" s="737"/>
      <c r="J15" s="737"/>
      <c r="K15" s="737"/>
      <c r="L15" s="737"/>
      <c r="M15" s="737"/>
      <c r="N15" s="737"/>
      <c r="O15" s="737"/>
      <c r="P15" s="737"/>
      <c r="Q15" s="737"/>
      <c r="R15" s="737"/>
      <c r="S15" s="737"/>
      <c r="T15" s="737"/>
      <c r="U15" s="737"/>
      <c r="V15" s="737"/>
      <c r="W15" s="738"/>
      <c r="X15" s="18"/>
    </row>
    <row r="16" spans="1:24" x14ac:dyDescent="0.4">
      <c r="C16" s="733" t="s">
        <v>1358</v>
      </c>
      <c r="D16" s="734"/>
      <c r="E16" s="734"/>
      <c r="F16" s="751" t="str" cm="1">
        <f t="array" aca="1" ref="F16" ca="1">OFFSET(INDIRECT($A$1),4,6)&amp;""</f>
        <v/>
      </c>
      <c r="G16" s="751"/>
      <c r="H16" s="737" t="str" cm="1">
        <f t="array" aca="1" ref="H16" ca="1">OFFSET(INDIRECT($A$1),5,6)&amp;""</f>
        <v/>
      </c>
      <c r="I16" s="737"/>
      <c r="J16" s="737"/>
      <c r="K16" s="737"/>
      <c r="L16" s="737"/>
      <c r="M16" s="737"/>
      <c r="N16" s="737"/>
      <c r="O16" s="737"/>
      <c r="P16" s="737"/>
      <c r="Q16" s="737"/>
      <c r="R16" s="737"/>
      <c r="S16" s="737"/>
      <c r="T16" s="737"/>
      <c r="U16" s="737"/>
      <c r="V16" s="737"/>
      <c r="W16" s="738"/>
      <c r="X16" s="18"/>
    </row>
    <row r="17" spans="3:24" x14ac:dyDescent="0.4">
      <c r="C17" s="733"/>
      <c r="D17" s="734"/>
      <c r="E17" s="734"/>
      <c r="F17" s="751"/>
      <c r="G17" s="751"/>
      <c r="H17" s="737"/>
      <c r="I17" s="737"/>
      <c r="J17" s="737"/>
      <c r="K17" s="737"/>
      <c r="L17" s="737"/>
      <c r="M17" s="737"/>
      <c r="N17" s="737"/>
      <c r="O17" s="737"/>
      <c r="P17" s="737"/>
      <c r="Q17" s="737"/>
      <c r="R17" s="737"/>
      <c r="S17" s="737"/>
      <c r="T17" s="737"/>
      <c r="U17" s="737"/>
      <c r="V17" s="737"/>
      <c r="W17" s="738"/>
      <c r="X17" s="18"/>
    </row>
    <row r="18" spans="3:24" x14ac:dyDescent="0.4">
      <c r="C18" s="733" t="s">
        <v>1359</v>
      </c>
      <c r="D18" s="734"/>
      <c r="E18" s="734"/>
      <c r="F18" s="734"/>
      <c r="G18" s="734"/>
      <c r="H18" s="532" t="str" cm="1">
        <f t="array" aca="1" ref="H18" ca="1">OFFSET(INDIRECT($A$1),6,6)&amp;""</f>
        <v/>
      </c>
      <c r="I18" s="533"/>
      <c r="J18" s="533"/>
      <c r="K18" s="533"/>
      <c r="L18" s="533"/>
      <c r="M18" s="533"/>
      <c r="N18" s="533"/>
      <c r="O18" s="533"/>
      <c r="P18" s="533"/>
      <c r="Q18" s="533"/>
      <c r="R18" s="533"/>
      <c r="S18" s="533"/>
      <c r="T18" s="747"/>
      <c r="U18" s="747"/>
      <c r="V18" s="747"/>
      <c r="W18" s="748"/>
      <c r="X18" s="18"/>
    </row>
    <row r="19" spans="3:24" x14ac:dyDescent="0.4">
      <c r="C19" s="733"/>
      <c r="D19" s="734"/>
      <c r="E19" s="734"/>
      <c r="F19" s="734"/>
      <c r="G19" s="734"/>
      <c r="H19" s="535"/>
      <c r="I19" s="536"/>
      <c r="J19" s="536"/>
      <c r="K19" s="536"/>
      <c r="L19" s="536"/>
      <c r="M19" s="536"/>
      <c r="N19" s="536"/>
      <c r="O19" s="536"/>
      <c r="P19" s="536"/>
      <c r="Q19" s="536"/>
      <c r="R19" s="536"/>
      <c r="S19" s="536"/>
      <c r="T19" s="749"/>
      <c r="U19" s="749"/>
      <c r="V19" s="749"/>
      <c r="W19" s="750"/>
      <c r="X19" s="18"/>
    </row>
    <row r="20" spans="3:24" ht="12.75" customHeight="1" x14ac:dyDescent="0.4">
      <c r="C20" s="733" t="s">
        <v>1360</v>
      </c>
      <c r="D20" s="734"/>
      <c r="E20" s="734"/>
      <c r="F20" s="734"/>
      <c r="G20" s="734"/>
      <c r="H20" s="558" t="str" cm="1">
        <f t="array" aca="1" ref="H20" ca="1">OFFSET(INDIRECT($A$1),7,6)&amp;""</f>
        <v/>
      </c>
      <c r="I20" s="559"/>
      <c r="J20" s="559"/>
      <c r="K20" s="559"/>
      <c r="L20" s="559"/>
      <c r="M20" s="747"/>
      <c r="N20" s="747"/>
      <c r="O20" s="747"/>
      <c r="P20" s="747"/>
      <c r="Q20" s="747"/>
      <c r="R20" s="747"/>
      <c r="S20" s="747"/>
      <c r="T20" s="747"/>
      <c r="U20" s="747"/>
      <c r="V20" s="747"/>
      <c r="W20" s="748"/>
      <c r="X20" s="18"/>
    </row>
    <row r="21" spans="3:24" x14ac:dyDescent="0.4">
      <c r="C21" s="733"/>
      <c r="D21" s="734"/>
      <c r="E21" s="734"/>
      <c r="F21" s="734"/>
      <c r="G21" s="734"/>
      <c r="H21" s="562"/>
      <c r="I21" s="563"/>
      <c r="J21" s="563"/>
      <c r="K21" s="563"/>
      <c r="L21" s="563"/>
      <c r="M21" s="749"/>
      <c r="N21" s="749"/>
      <c r="O21" s="749"/>
      <c r="P21" s="749"/>
      <c r="Q21" s="749"/>
      <c r="R21" s="749"/>
      <c r="S21" s="749"/>
      <c r="T21" s="749"/>
      <c r="U21" s="749"/>
      <c r="V21" s="749"/>
      <c r="W21" s="750"/>
      <c r="X21" s="18"/>
    </row>
    <row r="22" spans="3:24" ht="18.75" customHeight="1" x14ac:dyDescent="0.4">
      <c r="C22" s="733" t="s">
        <v>1361</v>
      </c>
      <c r="D22" s="734"/>
      <c r="E22" s="734"/>
      <c r="F22" s="734"/>
      <c r="G22" s="734"/>
      <c r="H22" s="756" t="str" cm="1">
        <f t="array" aca="1" ref="H22" ca="1">OFFSET(INDIRECT($A$1),8,6)&amp;""</f>
        <v/>
      </c>
      <c r="I22" s="757"/>
      <c r="J22" s="757"/>
      <c r="K22" s="757"/>
      <c r="L22" s="757"/>
      <c r="M22" s="747"/>
      <c r="N22" s="747"/>
      <c r="O22" s="747"/>
      <c r="P22" s="747"/>
      <c r="Q22" s="747"/>
      <c r="R22" s="747"/>
      <c r="S22" s="747"/>
      <c r="T22" s="747"/>
      <c r="U22" s="747"/>
      <c r="V22" s="747"/>
      <c r="W22" s="748"/>
      <c r="X22" s="18"/>
    </row>
    <row r="23" spans="3:24" x14ac:dyDescent="0.4">
      <c r="C23" s="733"/>
      <c r="D23" s="734"/>
      <c r="E23" s="734"/>
      <c r="F23" s="734"/>
      <c r="G23" s="734"/>
      <c r="H23" s="758"/>
      <c r="I23" s="759"/>
      <c r="J23" s="759"/>
      <c r="K23" s="759"/>
      <c r="L23" s="759"/>
      <c r="M23" s="749"/>
      <c r="N23" s="749"/>
      <c r="O23" s="749"/>
      <c r="P23" s="749"/>
      <c r="Q23" s="749"/>
      <c r="R23" s="749"/>
      <c r="S23" s="749"/>
      <c r="T23" s="749"/>
      <c r="U23" s="749"/>
      <c r="V23" s="749"/>
      <c r="W23" s="750"/>
      <c r="X23" s="18"/>
    </row>
    <row r="24" spans="3:24" x14ac:dyDescent="0.4">
      <c r="C24" s="733" t="s">
        <v>1362</v>
      </c>
      <c r="D24" s="734"/>
      <c r="E24" s="734"/>
      <c r="F24" s="558" t="str" cm="1">
        <f t="array" aca="1" ref="F24" ca="1">OFFSET(INDIRECT($A$1),9,6)&amp;""</f>
        <v/>
      </c>
      <c r="G24" s="559"/>
      <c r="H24" s="559"/>
      <c r="I24" s="559"/>
      <c r="J24" s="755" t="s">
        <v>1363</v>
      </c>
      <c r="K24" s="755"/>
      <c r="L24" s="755"/>
      <c r="M24" s="532" t="str" cm="1">
        <f t="array" aca="1" ref="M24" ca="1">OFFSET(INDIRECT($A$1),11,6)&amp;""</f>
        <v/>
      </c>
      <c r="N24" s="533"/>
      <c r="O24" s="533"/>
      <c r="P24" s="533"/>
      <c r="Q24" s="533"/>
      <c r="R24" s="533"/>
      <c r="S24" s="533"/>
      <c r="T24" s="533"/>
      <c r="U24" s="533"/>
      <c r="V24" s="533"/>
      <c r="W24" s="534"/>
      <c r="X24" s="18"/>
    </row>
    <row r="25" spans="3:24" x14ac:dyDescent="0.4">
      <c r="C25" s="733"/>
      <c r="D25" s="734"/>
      <c r="E25" s="734"/>
      <c r="F25" s="562"/>
      <c r="G25" s="563"/>
      <c r="H25" s="563"/>
      <c r="I25" s="563"/>
      <c r="J25" s="755"/>
      <c r="K25" s="755"/>
      <c r="L25" s="755"/>
      <c r="M25" s="535"/>
      <c r="N25" s="536"/>
      <c r="O25" s="536"/>
      <c r="P25" s="536"/>
      <c r="Q25" s="536"/>
      <c r="R25" s="536"/>
      <c r="S25" s="536"/>
      <c r="T25" s="536"/>
      <c r="U25" s="536"/>
      <c r="V25" s="536"/>
      <c r="W25" s="537"/>
      <c r="X25" s="18"/>
    </row>
    <row r="26" spans="3:24" x14ac:dyDescent="0.4">
      <c r="C26" s="733" t="s">
        <v>1364</v>
      </c>
      <c r="D26" s="734"/>
      <c r="E26" s="734"/>
      <c r="F26" s="532" t="str" cm="1">
        <f t="array" aca="1" ref="F26" ca="1">OFFSET(INDIRECT($A$1),12,6)&amp;""</f>
        <v/>
      </c>
      <c r="G26" s="533"/>
      <c r="H26" s="533"/>
      <c r="I26" s="533"/>
      <c r="J26" s="533"/>
      <c r="K26" s="533"/>
      <c r="L26" s="649"/>
      <c r="M26" s="532" t="str" cm="1">
        <f t="array" aca="1" ref="M26" ca="1">OFFSET(INDIRECT($A$1),13,6)&amp;""</f>
        <v/>
      </c>
      <c r="N26" s="533"/>
      <c r="O26" s="533"/>
      <c r="P26" s="533"/>
      <c r="Q26" s="533"/>
      <c r="R26" s="533"/>
      <c r="S26" s="533"/>
      <c r="T26" s="747"/>
      <c r="U26" s="747"/>
      <c r="V26" s="747"/>
      <c r="W26" s="748"/>
      <c r="X26" s="18"/>
    </row>
    <row r="27" spans="3:24" x14ac:dyDescent="0.4">
      <c r="C27" s="733"/>
      <c r="D27" s="734"/>
      <c r="E27" s="734"/>
      <c r="F27" s="627"/>
      <c r="G27" s="628"/>
      <c r="H27" s="628"/>
      <c r="I27" s="628"/>
      <c r="J27" s="628"/>
      <c r="K27" s="628"/>
      <c r="L27" s="760"/>
      <c r="M27" s="627"/>
      <c r="N27" s="628"/>
      <c r="O27" s="628"/>
      <c r="P27" s="628"/>
      <c r="Q27" s="628"/>
      <c r="R27" s="628"/>
      <c r="S27" s="628"/>
      <c r="T27" s="775"/>
      <c r="U27" s="775"/>
      <c r="V27" s="775"/>
      <c r="W27" s="776"/>
      <c r="X27" s="18"/>
    </row>
    <row r="28" spans="3:24" x14ac:dyDescent="0.4">
      <c r="C28" s="733"/>
      <c r="D28" s="734"/>
      <c r="E28" s="734"/>
      <c r="F28" s="627"/>
      <c r="G28" s="628"/>
      <c r="H28" s="628"/>
      <c r="I28" s="628"/>
      <c r="J28" s="628"/>
      <c r="K28" s="628"/>
      <c r="L28" s="760"/>
      <c r="M28" s="627"/>
      <c r="N28" s="628"/>
      <c r="O28" s="628"/>
      <c r="P28" s="628"/>
      <c r="Q28" s="628"/>
      <c r="R28" s="628"/>
      <c r="S28" s="628"/>
      <c r="T28" s="775"/>
      <c r="U28" s="775"/>
      <c r="V28" s="775"/>
      <c r="W28" s="776"/>
      <c r="X28" s="18"/>
    </row>
    <row r="29" spans="3:24" x14ac:dyDescent="0.4">
      <c r="C29" s="733"/>
      <c r="D29" s="734"/>
      <c r="E29" s="734"/>
      <c r="F29" s="535"/>
      <c r="G29" s="536"/>
      <c r="H29" s="536"/>
      <c r="I29" s="536"/>
      <c r="J29" s="536"/>
      <c r="K29" s="536"/>
      <c r="L29" s="551"/>
      <c r="M29" s="535"/>
      <c r="N29" s="536"/>
      <c r="O29" s="536"/>
      <c r="P29" s="536"/>
      <c r="Q29" s="536"/>
      <c r="R29" s="536"/>
      <c r="S29" s="536"/>
      <c r="T29" s="749"/>
      <c r="U29" s="749"/>
      <c r="V29" s="749"/>
      <c r="W29" s="750"/>
      <c r="X29" s="18"/>
    </row>
    <row r="30" spans="3:24" x14ac:dyDescent="0.4">
      <c r="C30" s="482" t="s">
        <v>1365</v>
      </c>
      <c r="D30" s="483"/>
      <c r="E30" s="483"/>
      <c r="F30" s="483"/>
      <c r="G30" s="483"/>
      <c r="H30" s="483"/>
      <c r="I30" s="483"/>
      <c r="J30" s="483"/>
      <c r="K30" s="483"/>
      <c r="L30" s="483"/>
      <c r="M30" s="483"/>
      <c r="N30" s="483"/>
      <c r="O30" s="483"/>
      <c r="P30" s="483"/>
      <c r="Q30" s="483"/>
      <c r="R30" s="483"/>
      <c r="S30" s="483"/>
      <c r="T30" s="777"/>
      <c r="U30" s="777"/>
      <c r="V30" s="777"/>
      <c r="W30" s="778"/>
      <c r="X30" s="18"/>
    </row>
    <row r="31" spans="3:24" x14ac:dyDescent="0.4">
      <c r="C31" s="485"/>
      <c r="D31" s="486"/>
      <c r="E31" s="486"/>
      <c r="F31" s="486"/>
      <c r="G31" s="486"/>
      <c r="H31" s="486"/>
      <c r="I31" s="486"/>
      <c r="J31" s="486"/>
      <c r="K31" s="486"/>
      <c r="L31" s="486"/>
      <c r="M31" s="486"/>
      <c r="N31" s="486"/>
      <c r="O31" s="486"/>
      <c r="P31" s="486"/>
      <c r="Q31" s="486"/>
      <c r="R31" s="486"/>
      <c r="S31" s="486"/>
      <c r="T31" s="779"/>
      <c r="U31" s="779"/>
      <c r="V31" s="779"/>
      <c r="W31" s="780"/>
      <c r="X31" s="18"/>
    </row>
    <row r="32" spans="3:24" x14ac:dyDescent="0.4">
      <c r="C32" s="761" t="str" cm="1">
        <f t="array" aca="1" ref="C32" ca="1">OFFSET(INDIRECT($A$1),14,6)&amp;""</f>
        <v/>
      </c>
      <c r="D32" s="762"/>
      <c r="E32" s="762"/>
      <c r="F32" s="762"/>
      <c r="G32" s="762"/>
      <c r="H32" s="762"/>
      <c r="I32" s="762"/>
      <c r="J32" s="762"/>
      <c r="K32" s="762"/>
      <c r="L32" s="762"/>
      <c r="M32" s="762"/>
      <c r="N32" s="762"/>
      <c r="O32" s="762"/>
      <c r="P32" s="762"/>
      <c r="Q32" s="762"/>
      <c r="R32" s="762"/>
      <c r="S32" s="762"/>
      <c r="T32" s="762"/>
      <c r="U32" s="762"/>
      <c r="V32" s="762"/>
      <c r="W32" s="763"/>
      <c r="X32" s="18"/>
    </row>
    <row r="33" spans="3:24" x14ac:dyDescent="0.4">
      <c r="C33" s="761"/>
      <c r="D33" s="762"/>
      <c r="E33" s="762"/>
      <c r="F33" s="762"/>
      <c r="G33" s="762"/>
      <c r="H33" s="762"/>
      <c r="I33" s="762"/>
      <c r="J33" s="762"/>
      <c r="K33" s="762"/>
      <c r="L33" s="762"/>
      <c r="M33" s="762"/>
      <c r="N33" s="762"/>
      <c r="O33" s="762"/>
      <c r="P33" s="762"/>
      <c r="Q33" s="762"/>
      <c r="R33" s="762"/>
      <c r="S33" s="762"/>
      <c r="T33" s="762"/>
      <c r="U33" s="762"/>
      <c r="V33" s="762"/>
      <c r="W33" s="763"/>
      <c r="X33" s="18"/>
    </row>
    <row r="34" spans="3:24" x14ac:dyDescent="0.4">
      <c r="C34" s="761"/>
      <c r="D34" s="762"/>
      <c r="E34" s="762"/>
      <c r="F34" s="762"/>
      <c r="G34" s="762"/>
      <c r="H34" s="762"/>
      <c r="I34" s="762"/>
      <c r="J34" s="762"/>
      <c r="K34" s="762"/>
      <c r="L34" s="762"/>
      <c r="M34" s="762"/>
      <c r="N34" s="762"/>
      <c r="O34" s="762"/>
      <c r="P34" s="762"/>
      <c r="Q34" s="762"/>
      <c r="R34" s="762"/>
      <c r="S34" s="762"/>
      <c r="T34" s="762"/>
      <c r="U34" s="762"/>
      <c r="V34" s="762"/>
      <c r="W34" s="763"/>
      <c r="X34" s="18"/>
    </row>
    <row r="35" spans="3:24" x14ac:dyDescent="0.4">
      <c r="C35" s="761"/>
      <c r="D35" s="762"/>
      <c r="E35" s="762"/>
      <c r="F35" s="762"/>
      <c r="G35" s="762"/>
      <c r="H35" s="762"/>
      <c r="I35" s="762"/>
      <c r="J35" s="762"/>
      <c r="K35" s="762"/>
      <c r="L35" s="762"/>
      <c r="M35" s="762"/>
      <c r="N35" s="762"/>
      <c r="O35" s="762"/>
      <c r="P35" s="762"/>
      <c r="Q35" s="762"/>
      <c r="R35" s="762"/>
      <c r="S35" s="762"/>
      <c r="T35" s="762"/>
      <c r="U35" s="762"/>
      <c r="V35" s="762"/>
      <c r="W35" s="763"/>
      <c r="X35" s="18"/>
    </row>
    <row r="36" spans="3:24" x14ac:dyDescent="0.4">
      <c r="C36" s="761"/>
      <c r="D36" s="762"/>
      <c r="E36" s="762"/>
      <c r="F36" s="762"/>
      <c r="G36" s="762"/>
      <c r="H36" s="762"/>
      <c r="I36" s="762"/>
      <c r="J36" s="762"/>
      <c r="K36" s="762"/>
      <c r="L36" s="762"/>
      <c r="M36" s="762"/>
      <c r="N36" s="762"/>
      <c r="O36" s="762"/>
      <c r="P36" s="762"/>
      <c r="Q36" s="762"/>
      <c r="R36" s="762"/>
      <c r="S36" s="762"/>
      <c r="T36" s="762"/>
      <c r="U36" s="762"/>
      <c r="V36" s="762"/>
      <c r="W36" s="763"/>
      <c r="X36" s="18"/>
    </row>
    <row r="37" spans="3:24" x14ac:dyDescent="0.4">
      <c r="C37" s="761"/>
      <c r="D37" s="762"/>
      <c r="E37" s="762"/>
      <c r="F37" s="762"/>
      <c r="G37" s="762"/>
      <c r="H37" s="762"/>
      <c r="I37" s="762"/>
      <c r="J37" s="762"/>
      <c r="K37" s="762"/>
      <c r="L37" s="762"/>
      <c r="M37" s="762"/>
      <c r="N37" s="762"/>
      <c r="O37" s="762"/>
      <c r="P37" s="762"/>
      <c r="Q37" s="762"/>
      <c r="R37" s="762"/>
      <c r="S37" s="762"/>
      <c r="T37" s="762"/>
      <c r="U37" s="762"/>
      <c r="V37" s="762"/>
      <c r="W37" s="763"/>
      <c r="X37" s="18"/>
    </row>
    <row r="38" spans="3:24" x14ac:dyDescent="0.4">
      <c r="C38" s="761"/>
      <c r="D38" s="762"/>
      <c r="E38" s="762"/>
      <c r="F38" s="762"/>
      <c r="G38" s="762"/>
      <c r="H38" s="762"/>
      <c r="I38" s="762"/>
      <c r="J38" s="762"/>
      <c r="K38" s="762"/>
      <c r="L38" s="762"/>
      <c r="M38" s="762"/>
      <c r="N38" s="762"/>
      <c r="O38" s="762"/>
      <c r="P38" s="762"/>
      <c r="Q38" s="762"/>
      <c r="R38" s="762"/>
      <c r="S38" s="762"/>
      <c r="T38" s="762"/>
      <c r="U38" s="762"/>
      <c r="V38" s="762"/>
      <c r="W38" s="763"/>
      <c r="X38" s="18"/>
    </row>
    <row r="39" spans="3:24" x14ac:dyDescent="0.4">
      <c r="C39" s="761"/>
      <c r="D39" s="762"/>
      <c r="E39" s="762"/>
      <c r="F39" s="762"/>
      <c r="G39" s="762"/>
      <c r="H39" s="762"/>
      <c r="I39" s="762"/>
      <c r="J39" s="762"/>
      <c r="K39" s="762"/>
      <c r="L39" s="762"/>
      <c r="M39" s="762"/>
      <c r="N39" s="762"/>
      <c r="O39" s="762"/>
      <c r="P39" s="762"/>
      <c r="Q39" s="762"/>
      <c r="R39" s="762"/>
      <c r="S39" s="762"/>
      <c r="T39" s="762"/>
      <c r="U39" s="762"/>
      <c r="V39" s="762"/>
      <c r="W39" s="763"/>
      <c r="X39" s="18"/>
    </row>
    <row r="40" spans="3:24" x14ac:dyDescent="0.4">
      <c r="C40" s="761"/>
      <c r="D40" s="762"/>
      <c r="E40" s="762"/>
      <c r="F40" s="762"/>
      <c r="G40" s="762"/>
      <c r="H40" s="762"/>
      <c r="I40" s="762"/>
      <c r="J40" s="762"/>
      <c r="K40" s="762"/>
      <c r="L40" s="762"/>
      <c r="M40" s="762"/>
      <c r="N40" s="762"/>
      <c r="O40" s="762"/>
      <c r="P40" s="762"/>
      <c r="Q40" s="762"/>
      <c r="R40" s="762"/>
      <c r="S40" s="762"/>
      <c r="T40" s="762"/>
      <c r="U40" s="762"/>
      <c r="V40" s="762"/>
      <c r="W40" s="763"/>
      <c r="X40" s="18"/>
    </row>
    <row r="41" spans="3:24" x14ac:dyDescent="0.4">
      <c r="C41" s="761"/>
      <c r="D41" s="762"/>
      <c r="E41" s="762"/>
      <c r="F41" s="762"/>
      <c r="G41" s="762"/>
      <c r="H41" s="762"/>
      <c r="I41" s="762"/>
      <c r="J41" s="762"/>
      <c r="K41" s="762"/>
      <c r="L41" s="762"/>
      <c r="M41" s="762"/>
      <c r="N41" s="762"/>
      <c r="O41" s="762"/>
      <c r="P41" s="762"/>
      <c r="Q41" s="762"/>
      <c r="R41" s="762"/>
      <c r="S41" s="762"/>
      <c r="T41" s="762"/>
      <c r="U41" s="762"/>
      <c r="V41" s="762"/>
      <c r="W41" s="763"/>
      <c r="X41" s="18"/>
    </row>
    <row r="42" spans="3:24" x14ac:dyDescent="0.4">
      <c r="C42" s="761"/>
      <c r="D42" s="762"/>
      <c r="E42" s="762"/>
      <c r="F42" s="762"/>
      <c r="G42" s="762"/>
      <c r="H42" s="762"/>
      <c r="I42" s="762"/>
      <c r="J42" s="762"/>
      <c r="K42" s="762"/>
      <c r="L42" s="762"/>
      <c r="M42" s="762"/>
      <c r="N42" s="762"/>
      <c r="O42" s="762"/>
      <c r="P42" s="762"/>
      <c r="Q42" s="762"/>
      <c r="R42" s="762"/>
      <c r="S42" s="762"/>
      <c r="T42" s="762"/>
      <c r="U42" s="762"/>
      <c r="V42" s="762"/>
      <c r="W42" s="763"/>
      <c r="X42" s="18"/>
    </row>
    <row r="43" spans="3:24" x14ac:dyDescent="0.4">
      <c r="C43" s="761"/>
      <c r="D43" s="762"/>
      <c r="E43" s="762"/>
      <c r="F43" s="762"/>
      <c r="G43" s="762"/>
      <c r="H43" s="762"/>
      <c r="I43" s="762"/>
      <c r="J43" s="762"/>
      <c r="K43" s="762"/>
      <c r="L43" s="762"/>
      <c r="M43" s="762"/>
      <c r="N43" s="762"/>
      <c r="O43" s="762"/>
      <c r="P43" s="762"/>
      <c r="Q43" s="762"/>
      <c r="R43" s="762"/>
      <c r="S43" s="762"/>
      <c r="T43" s="762"/>
      <c r="U43" s="762"/>
      <c r="V43" s="762"/>
      <c r="W43" s="763"/>
      <c r="X43" s="18"/>
    </row>
    <row r="44" spans="3:24" x14ac:dyDescent="0.4">
      <c r="C44" s="761"/>
      <c r="D44" s="762"/>
      <c r="E44" s="762"/>
      <c r="F44" s="762"/>
      <c r="G44" s="762"/>
      <c r="H44" s="762"/>
      <c r="I44" s="762"/>
      <c r="J44" s="762"/>
      <c r="K44" s="762"/>
      <c r="L44" s="762"/>
      <c r="M44" s="762"/>
      <c r="N44" s="762"/>
      <c r="O44" s="762"/>
      <c r="P44" s="762"/>
      <c r="Q44" s="762"/>
      <c r="R44" s="762"/>
      <c r="S44" s="762"/>
      <c r="T44" s="762"/>
      <c r="U44" s="762"/>
      <c r="V44" s="762"/>
      <c r="W44" s="763"/>
      <c r="X44" s="18"/>
    </row>
    <row r="45" spans="3:24" x14ac:dyDescent="0.4">
      <c r="C45" s="761"/>
      <c r="D45" s="762"/>
      <c r="E45" s="762"/>
      <c r="F45" s="762"/>
      <c r="G45" s="762"/>
      <c r="H45" s="762"/>
      <c r="I45" s="762"/>
      <c r="J45" s="762"/>
      <c r="K45" s="762"/>
      <c r="L45" s="762"/>
      <c r="M45" s="762"/>
      <c r="N45" s="762"/>
      <c r="O45" s="762"/>
      <c r="P45" s="762"/>
      <c r="Q45" s="762"/>
      <c r="R45" s="762"/>
      <c r="S45" s="762"/>
      <c r="T45" s="762"/>
      <c r="U45" s="762"/>
      <c r="V45" s="762"/>
      <c r="W45" s="763"/>
      <c r="X45" s="18"/>
    </row>
    <row r="46" spans="3:24" x14ac:dyDescent="0.4">
      <c r="C46" s="761"/>
      <c r="D46" s="762"/>
      <c r="E46" s="762"/>
      <c r="F46" s="762"/>
      <c r="G46" s="762"/>
      <c r="H46" s="762"/>
      <c r="I46" s="762"/>
      <c r="J46" s="762"/>
      <c r="K46" s="762"/>
      <c r="L46" s="762"/>
      <c r="M46" s="762"/>
      <c r="N46" s="762"/>
      <c r="O46" s="762"/>
      <c r="P46" s="762"/>
      <c r="Q46" s="762"/>
      <c r="R46" s="762"/>
      <c r="S46" s="762"/>
      <c r="T46" s="762"/>
      <c r="U46" s="762"/>
      <c r="V46" s="762"/>
      <c r="W46" s="763"/>
      <c r="X46" s="18"/>
    </row>
    <row r="47" spans="3:24" x14ac:dyDescent="0.4">
      <c r="C47" s="761"/>
      <c r="D47" s="762"/>
      <c r="E47" s="762"/>
      <c r="F47" s="762"/>
      <c r="G47" s="762"/>
      <c r="H47" s="762"/>
      <c r="I47" s="762"/>
      <c r="J47" s="762"/>
      <c r="K47" s="762"/>
      <c r="L47" s="762"/>
      <c r="M47" s="762"/>
      <c r="N47" s="762"/>
      <c r="O47" s="762"/>
      <c r="P47" s="762"/>
      <c r="Q47" s="762"/>
      <c r="R47" s="762"/>
      <c r="S47" s="762"/>
      <c r="T47" s="762"/>
      <c r="U47" s="762"/>
      <c r="V47" s="762"/>
      <c r="W47" s="763"/>
      <c r="X47" s="18"/>
    </row>
    <row r="48" spans="3:24" x14ac:dyDescent="0.4">
      <c r="C48" s="761"/>
      <c r="D48" s="762"/>
      <c r="E48" s="762"/>
      <c r="F48" s="762"/>
      <c r="G48" s="762"/>
      <c r="H48" s="762"/>
      <c r="I48" s="762"/>
      <c r="J48" s="762"/>
      <c r="K48" s="762"/>
      <c r="L48" s="762"/>
      <c r="M48" s="762"/>
      <c r="N48" s="762"/>
      <c r="O48" s="762"/>
      <c r="P48" s="762"/>
      <c r="Q48" s="762"/>
      <c r="R48" s="762"/>
      <c r="S48" s="762"/>
      <c r="T48" s="762"/>
      <c r="U48" s="762"/>
      <c r="V48" s="762"/>
      <c r="W48" s="763"/>
      <c r="X48" s="18"/>
    </row>
    <row r="49" spans="2:24" x14ac:dyDescent="0.4">
      <c r="C49" s="761"/>
      <c r="D49" s="762"/>
      <c r="E49" s="762"/>
      <c r="F49" s="762"/>
      <c r="G49" s="762"/>
      <c r="H49" s="762"/>
      <c r="I49" s="762"/>
      <c r="J49" s="762"/>
      <c r="K49" s="762"/>
      <c r="L49" s="762"/>
      <c r="M49" s="762"/>
      <c r="N49" s="762"/>
      <c r="O49" s="762"/>
      <c r="P49" s="762"/>
      <c r="Q49" s="762"/>
      <c r="R49" s="762"/>
      <c r="S49" s="762"/>
      <c r="T49" s="762"/>
      <c r="U49" s="762"/>
      <c r="V49" s="762"/>
      <c r="W49" s="763"/>
      <c r="X49" s="18"/>
    </row>
    <row r="50" spans="2:24" x14ac:dyDescent="0.4">
      <c r="C50" s="761"/>
      <c r="D50" s="762"/>
      <c r="E50" s="762"/>
      <c r="F50" s="762"/>
      <c r="G50" s="762"/>
      <c r="H50" s="762"/>
      <c r="I50" s="762"/>
      <c r="J50" s="762"/>
      <c r="K50" s="762"/>
      <c r="L50" s="762"/>
      <c r="M50" s="762"/>
      <c r="N50" s="762"/>
      <c r="O50" s="762"/>
      <c r="P50" s="762"/>
      <c r="Q50" s="762"/>
      <c r="R50" s="762"/>
      <c r="S50" s="762"/>
      <c r="T50" s="762"/>
      <c r="U50" s="762"/>
      <c r="V50" s="762"/>
      <c r="W50" s="763"/>
      <c r="X50" s="18"/>
    </row>
    <row r="51" spans="2:24" x14ac:dyDescent="0.4">
      <c r="C51" s="764"/>
      <c r="D51" s="765"/>
      <c r="E51" s="765"/>
      <c r="F51" s="765"/>
      <c r="G51" s="765"/>
      <c r="H51" s="765"/>
      <c r="I51" s="765"/>
      <c r="J51" s="765"/>
      <c r="K51" s="765"/>
      <c r="L51" s="765"/>
      <c r="M51" s="765"/>
      <c r="N51" s="765"/>
      <c r="O51" s="765"/>
      <c r="P51" s="765"/>
      <c r="Q51" s="765"/>
      <c r="R51" s="765"/>
      <c r="S51" s="765"/>
      <c r="T51" s="765"/>
      <c r="U51" s="765"/>
      <c r="V51" s="765"/>
      <c r="W51" s="766"/>
      <c r="X51" s="18"/>
    </row>
    <row r="52" spans="2:24" x14ac:dyDescent="0.4">
      <c r="C52" s="733" t="s">
        <v>1366</v>
      </c>
      <c r="D52" s="734"/>
      <c r="E52" s="734"/>
      <c r="F52" s="737" t="str" cm="1">
        <f t="array" aca="1" ref="F52" ca="1">OFFSET(INDIRECT($A$1),15,6)&amp;""</f>
        <v/>
      </c>
      <c r="G52" s="737"/>
      <c r="H52" s="737"/>
      <c r="I52" s="737"/>
      <c r="J52" s="737"/>
      <c r="K52" s="737"/>
      <c r="L52" s="737"/>
      <c r="M52" s="737"/>
      <c r="N52" s="737"/>
      <c r="O52" s="737"/>
      <c r="P52" s="737"/>
      <c r="Q52" s="737"/>
      <c r="R52" s="737"/>
      <c r="S52" s="737"/>
      <c r="T52" s="737"/>
      <c r="U52" s="737"/>
      <c r="V52" s="737"/>
      <c r="W52" s="738"/>
      <c r="X52" s="18"/>
    </row>
    <row r="53" spans="2:24" ht="12.75" thickBot="1" x14ac:dyDescent="0.45">
      <c r="C53" s="767"/>
      <c r="D53" s="768"/>
      <c r="E53" s="768"/>
      <c r="F53" s="769"/>
      <c r="G53" s="769"/>
      <c r="H53" s="769"/>
      <c r="I53" s="769"/>
      <c r="J53" s="769"/>
      <c r="K53" s="769"/>
      <c r="L53" s="769"/>
      <c r="M53" s="769"/>
      <c r="N53" s="769"/>
      <c r="O53" s="769"/>
      <c r="P53" s="769"/>
      <c r="Q53" s="769"/>
      <c r="R53" s="769"/>
      <c r="S53" s="769"/>
      <c r="T53" s="769"/>
      <c r="U53" s="769"/>
      <c r="V53" s="769"/>
      <c r="W53" s="770"/>
      <c r="X53" s="18"/>
    </row>
    <row r="54" spans="2:24" x14ac:dyDescent="0.4">
      <c r="C54" s="23"/>
      <c r="D54" s="23"/>
      <c r="E54" s="23"/>
      <c r="F54" s="23"/>
      <c r="G54" s="23"/>
      <c r="H54" s="23"/>
      <c r="I54" s="23"/>
      <c r="J54" s="23"/>
      <c r="K54" s="23"/>
      <c r="L54" s="23"/>
      <c r="M54" s="23"/>
      <c r="N54" s="23"/>
      <c r="O54" s="23"/>
      <c r="P54" s="23"/>
      <c r="Q54" s="23"/>
      <c r="R54" s="23"/>
      <c r="S54" s="23"/>
      <c r="T54" s="23"/>
      <c r="U54" s="23"/>
      <c r="V54" s="23"/>
      <c r="W54" s="23"/>
      <c r="X54" s="18"/>
    </row>
    <row r="55" spans="2:24" x14ac:dyDescent="0.4">
      <c r="C55" s="23"/>
      <c r="D55" s="23"/>
      <c r="E55" s="23"/>
      <c r="F55" s="23"/>
      <c r="G55" s="23"/>
      <c r="H55" s="23"/>
      <c r="I55" s="23"/>
      <c r="J55" s="23"/>
      <c r="K55" s="23"/>
      <c r="L55" s="23"/>
      <c r="M55" s="23"/>
      <c r="N55" s="23"/>
      <c r="O55" s="23"/>
      <c r="P55" s="23"/>
      <c r="Q55" s="23"/>
      <c r="R55" s="23"/>
      <c r="S55" s="23"/>
      <c r="T55" s="23"/>
      <c r="U55" s="23"/>
      <c r="V55" s="23"/>
      <c r="W55" s="23"/>
      <c r="X55" s="18"/>
    </row>
    <row r="56" spans="2:24" ht="12.75" thickBot="1" x14ac:dyDescent="0.45">
      <c r="C56" s="23"/>
      <c r="D56" s="23"/>
      <c r="E56" s="23"/>
      <c r="F56" s="23"/>
      <c r="G56" s="23"/>
      <c r="H56" s="23"/>
      <c r="I56" s="23"/>
      <c r="J56" s="23"/>
      <c r="K56" s="23"/>
      <c r="L56" s="23"/>
      <c r="M56" s="23"/>
      <c r="N56" s="23"/>
      <c r="O56" s="23"/>
      <c r="P56" s="23"/>
      <c r="Q56" s="23"/>
      <c r="R56" s="23"/>
      <c r="S56" s="23"/>
      <c r="T56" s="23"/>
      <c r="U56" s="23"/>
      <c r="V56" s="23"/>
      <c r="W56" s="23"/>
      <c r="X56" s="18"/>
    </row>
    <row r="57" spans="2:24" ht="12.75" customHeight="1" x14ac:dyDescent="0.4">
      <c r="C57" s="730" t="s">
        <v>1367</v>
      </c>
      <c r="D57" s="730"/>
      <c r="E57" s="730"/>
      <c r="F57" s="730"/>
      <c r="G57" s="730"/>
      <c r="H57" s="730"/>
      <c r="I57" s="771" t="str" cm="1">
        <f t="array" aca="1" ref="I57" ca="1">OFFSET(INDIRECT($A$1),16,6)&amp;""</f>
        <v/>
      </c>
      <c r="J57" s="772"/>
      <c r="K57" s="23"/>
      <c r="L57" s="23"/>
      <c r="M57" s="23"/>
      <c r="N57" s="23"/>
      <c r="O57" s="23"/>
      <c r="P57" s="23"/>
      <c r="Q57" s="23"/>
      <c r="R57" s="23"/>
      <c r="S57" s="23"/>
      <c r="T57" s="23"/>
      <c r="U57" s="23"/>
      <c r="V57" s="23"/>
      <c r="W57" s="23"/>
      <c r="X57" s="18"/>
    </row>
    <row r="58" spans="2:24" ht="12.75" customHeight="1" thickBot="1" x14ac:dyDescent="0.45">
      <c r="C58" s="730"/>
      <c r="D58" s="730"/>
      <c r="E58" s="730"/>
      <c r="F58" s="730"/>
      <c r="G58" s="730"/>
      <c r="H58" s="730"/>
      <c r="I58" s="773"/>
      <c r="J58" s="774"/>
      <c r="K58" s="23"/>
      <c r="L58" s="23"/>
      <c r="M58" s="23"/>
      <c r="N58" s="23"/>
      <c r="O58" s="23"/>
      <c r="P58" s="23"/>
      <c r="Q58" s="23"/>
      <c r="R58" s="23"/>
      <c r="S58" s="23"/>
      <c r="T58" s="23"/>
      <c r="U58" s="23"/>
      <c r="V58" s="23"/>
      <c r="W58" s="23"/>
      <c r="X58" s="18"/>
    </row>
    <row r="59" spans="2:24" ht="5.0999999999999996" customHeight="1" thickBot="1" x14ac:dyDescent="0.45">
      <c r="C59" s="18"/>
      <c r="D59" s="18"/>
      <c r="E59" s="18"/>
      <c r="F59" s="18"/>
      <c r="G59" s="18"/>
      <c r="H59" s="18"/>
      <c r="I59" s="18"/>
      <c r="J59" s="18"/>
      <c r="K59" s="18"/>
      <c r="L59" s="18"/>
      <c r="M59" s="18"/>
      <c r="N59" s="18"/>
      <c r="O59" s="18"/>
      <c r="P59" s="18"/>
      <c r="Q59" s="18"/>
      <c r="R59" s="18"/>
      <c r="S59" s="18"/>
      <c r="T59" s="18"/>
      <c r="U59" s="18"/>
      <c r="V59" s="18"/>
      <c r="W59" s="18"/>
      <c r="X59" s="18"/>
    </row>
    <row r="60" spans="2:24" ht="12" customHeight="1" x14ac:dyDescent="0.4">
      <c r="B60" s="16" t="s">
        <v>427</v>
      </c>
      <c r="C60" s="731" t="s">
        <v>1368</v>
      </c>
      <c r="D60" s="732"/>
      <c r="E60" s="732"/>
      <c r="F60" s="735" t="str" cm="1">
        <f t="array" aca="1" ref="F60" ca="1">OFFSET(INDIRECT($A$1),17,6)&amp;""</f>
        <v/>
      </c>
      <c r="G60" s="735"/>
      <c r="H60" s="735"/>
      <c r="I60" s="735"/>
      <c r="J60" s="735"/>
      <c r="K60" s="735"/>
      <c r="L60" s="735"/>
      <c r="M60" s="735"/>
      <c r="N60" s="735"/>
      <c r="O60" s="735"/>
      <c r="P60" s="735"/>
      <c r="Q60" s="735"/>
      <c r="R60" s="735"/>
      <c r="S60" s="735"/>
      <c r="T60" s="735"/>
      <c r="U60" s="735"/>
      <c r="V60" s="735"/>
      <c r="W60" s="736"/>
      <c r="X60" s="18"/>
    </row>
    <row r="61" spans="2:24" x14ac:dyDescent="0.4">
      <c r="C61" s="733"/>
      <c r="D61" s="734"/>
      <c r="E61" s="734"/>
      <c r="F61" s="737"/>
      <c r="G61" s="737"/>
      <c r="H61" s="737"/>
      <c r="I61" s="737"/>
      <c r="J61" s="737"/>
      <c r="K61" s="737"/>
      <c r="L61" s="737"/>
      <c r="M61" s="737"/>
      <c r="N61" s="737"/>
      <c r="O61" s="737"/>
      <c r="P61" s="737"/>
      <c r="Q61" s="737"/>
      <c r="R61" s="737"/>
      <c r="S61" s="737"/>
      <c r="T61" s="737"/>
      <c r="U61" s="737"/>
      <c r="V61" s="737"/>
      <c r="W61" s="738"/>
      <c r="X61" s="18"/>
    </row>
    <row r="62" spans="2:24" x14ac:dyDescent="0.4">
      <c r="C62" s="752" t="s">
        <v>1369</v>
      </c>
      <c r="D62" s="753"/>
      <c r="E62" s="753"/>
      <c r="F62" s="737" t="str" cm="1">
        <f t="array" aca="1" ref="F62" ca="1">OFFSET(INDIRECT($A$1),18,6)&amp;""</f>
        <v/>
      </c>
      <c r="G62" s="737"/>
      <c r="H62" s="737"/>
      <c r="I62" s="737"/>
      <c r="J62" s="737"/>
      <c r="K62" s="737"/>
      <c r="L62" s="737"/>
      <c r="M62" s="737"/>
      <c r="N62" s="737"/>
      <c r="O62" s="737"/>
      <c r="P62" s="737"/>
      <c r="Q62" s="737"/>
      <c r="R62" s="737"/>
      <c r="S62" s="737"/>
      <c r="T62" s="737"/>
      <c r="U62" s="737"/>
      <c r="V62" s="737"/>
      <c r="W62" s="738"/>
      <c r="X62" s="18"/>
    </row>
    <row r="63" spans="2:24" x14ac:dyDescent="0.4">
      <c r="C63" s="752"/>
      <c r="D63" s="753"/>
      <c r="E63" s="753"/>
      <c r="F63" s="737"/>
      <c r="G63" s="737"/>
      <c r="H63" s="737"/>
      <c r="I63" s="737"/>
      <c r="J63" s="737"/>
      <c r="K63" s="737"/>
      <c r="L63" s="737"/>
      <c r="M63" s="737"/>
      <c r="N63" s="737"/>
      <c r="O63" s="737"/>
      <c r="P63" s="737"/>
      <c r="Q63" s="737"/>
      <c r="R63" s="737"/>
      <c r="S63" s="737"/>
      <c r="T63" s="737"/>
      <c r="U63" s="737"/>
      <c r="V63" s="737"/>
      <c r="W63" s="738"/>
      <c r="X63" s="18"/>
    </row>
    <row r="64" spans="2:24" ht="12" customHeight="1" x14ac:dyDescent="0.4">
      <c r="C64" s="733" t="s">
        <v>1358</v>
      </c>
      <c r="D64" s="734"/>
      <c r="E64" s="734"/>
      <c r="F64" s="754" t="str" cm="1">
        <f t="array" aca="1" ref="F64" ca="1">OFFSET(INDIRECT($A$1),19,6)&amp;""</f>
        <v/>
      </c>
      <c r="G64" s="754"/>
      <c r="H64" s="532" t="str" cm="1">
        <f t="array" aca="1" ref="H64" ca="1">IF(F64="","",OFFSET(INDIRECT($A$1),20,6)&amp;"")</f>
        <v/>
      </c>
      <c r="I64" s="533"/>
      <c r="J64" s="533"/>
      <c r="K64" s="533"/>
      <c r="L64" s="533"/>
      <c r="M64" s="533"/>
      <c r="N64" s="533"/>
      <c r="O64" s="533"/>
      <c r="P64" s="533"/>
      <c r="Q64" s="518" t="s">
        <v>1370</v>
      </c>
      <c r="R64" s="483"/>
      <c r="S64" s="484"/>
      <c r="T64" s="488" t="str" cm="1">
        <f t="array" aca="1" ref="T64" ca="1">OFFSET(INDIRECT($A$1),21,6)&amp;""</f>
        <v/>
      </c>
      <c r="U64" s="489"/>
      <c r="V64" s="489"/>
      <c r="W64" s="494"/>
      <c r="X64" s="18"/>
    </row>
    <row r="65" spans="3:24" x14ac:dyDescent="0.4">
      <c r="C65" s="733"/>
      <c r="D65" s="734"/>
      <c r="E65" s="734"/>
      <c r="F65" s="754"/>
      <c r="G65" s="754"/>
      <c r="H65" s="535"/>
      <c r="I65" s="536"/>
      <c r="J65" s="536"/>
      <c r="K65" s="536"/>
      <c r="L65" s="536"/>
      <c r="M65" s="536"/>
      <c r="N65" s="536"/>
      <c r="O65" s="536"/>
      <c r="P65" s="536"/>
      <c r="Q65" s="519"/>
      <c r="R65" s="486"/>
      <c r="S65" s="487"/>
      <c r="T65" s="491"/>
      <c r="U65" s="492"/>
      <c r="V65" s="492"/>
      <c r="W65" s="495"/>
      <c r="X65" s="18"/>
    </row>
    <row r="66" spans="3:24" ht="12.75" customHeight="1" x14ac:dyDescent="0.4">
      <c r="C66" s="733" t="s">
        <v>1371</v>
      </c>
      <c r="D66" s="734"/>
      <c r="E66" s="734"/>
      <c r="F66" s="734"/>
      <c r="G66" s="734"/>
      <c r="H66" s="558" t="str" cm="1">
        <f t="array" aca="1" ref="H66" ca="1">OFFSET(INDIRECT($A$1),22,6)&amp;""</f>
        <v/>
      </c>
      <c r="I66" s="559"/>
      <c r="J66" s="559"/>
      <c r="K66" s="559"/>
      <c r="L66" s="559"/>
      <c r="M66" s="747"/>
      <c r="N66" s="747"/>
      <c r="O66" s="747"/>
      <c r="P66" s="747"/>
      <c r="Q66" s="747"/>
      <c r="R66" s="747"/>
      <c r="S66" s="747"/>
      <c r="T66" s="747"/>
      <c r="U66" s="747"/>
      <c r="V66" s="747"/>
      <c r="W66" s="748"/>
      <c r="X66" s="18"/>
    </row>
    <row r="67" spans="3:24" x14ac:dyDescent="0.4">
      <c r="C67" s="733"/>
      <c r="D67" s="734"/>
      <c r="E67" s="734"/>
      <c r="F67" s="734"/>
      <c r="G67" s="734"/>
      <c r="H67" s="562"/>
      <c r="I67" s="563"/>
      <c r="J67" s="563"/>
      <c r="K67" s="563"/>
      <c r="L67" s="563"/>
      <c r="M67" s="749"/>
      <c r="N67" s="749"/>
      <c r="O67" s="749"/>
      <c r="P67" s="749"/>
      <c r="Q67" s="749"/>
      <c r="R67" s="749"/>
      <c r="S67" s="749"/>
      <c r="T67" s="749"/>
      <c r="U67" s="749"/>
      <c r="V67" s="749"/>
      <c r="W67" s="750"/>
      <c r="X67" s="18"/>
    </row>
    <row r="68" spans="3:24" ht="12.75" customHeight="1" x14ac:dyDescent="0.4">
      <c r="C68" s="781" t="s">
        <v>1372</v>
      </c>
      <c r="D68" s="782"/>
      <c r="E68" s="782"/>
      <c r="F68" s="782"/>
      <c r="G68" s="782"/>
      <c r="H68" s="785" t="str" cm="1">
        <f t="array" aca="1" ref="H68" ca="1">OFFSET(INDIRECT($A$1),23,6)&amp;""</f>
        <v/>
      </c>
      <c r="I68" s="786"/>
      <c r="J68" s="786"/>
      <c r="K68" s="786"/>
      <c r="L68" s="786"/>
      <c r="M68" s="747"/>
      <c r="N68" s="747"/>
      <c r="O68" s="747"/>
      <c r="P68" s="747"/>
      <c r="Q68" s="747"/>
      <c r="R68" s="747"/>
      <c r="S68" s="747"/>
      <c r="T68" s="747"/>
      <c r="U68" s="747"/>
      <c r="V68" s="747"/>
      <c r="W68" s="748"/>
      <c r="X68" s="18"/>
    </row>
    <row r="69" spans="3:24" x14ac:dyDescent="0.4">
      <c r="C69" s="781"/>
      <c r="D69" s="782"/>
      <c r="E69" s="782"/>
      <c r="F69" s="782"/>
      <c r="G69" s="782"/>
      <c r="H69" s="787"/>
      <c r="I69" s="788"/>
      <c r="J69" s="788"/>
      <c r="K69" s="788"/>
      <c r="L69" s="788"/>
      <c r="M69" s="749"/>
      <c r="N69" s="749"/>
      <c r="O69" s="749"/>
      <c r="P69" s="749"/>
      <c r="Q69" s="749"/>
      <c r="R69" s="749"/>
      <c r="S69" s="749"/>
      <c r="T69" s="749"/>
      <c r="U69" s="749"/>
      <c r="V69" s="749"/>
      <c r="W69" s="750"/>
      <c r="X69" s="18"/>
    </row>
    <row r="70" spans="3:24" x14ac:dyDescent="0.4">
      <c r="C70" s="733" t="s">
        <v>1364</v>
      </c>
      <c r="D70" s="734"/>
      <c r="E70" s="734"/>
      <c r="F70" s="532" t="str" cm="1">
        <f t="array" aca="1" ref="F70" ca="1">OFFSET(INDIRECT($A$1),24,6)&amp;""</f>
        <v/>
      </c>
      <c r="G70" s="533"/>
      <c r="H70" s="533"/>
      <c r="I70" s="533"/>
      <c r="J70" s="533"/>
      <c r="K70" s="533"/>
      <c r="L70" s="649"/>
      <c r="M70" s="558" t="str" cm="1">
        <f t="array" aca="1" ref="M70" ca="1">OFFSET(INDIRECT($A$1),25,6)&amp;""</f>
        <v/>
      </c>
      <c r="N70" s="559"/>
      <c r="O70" s="559"/>
      <c r="P70" s="559"/>
      <c r="Q70" s="559"/>
      <c r="R70" s="559"/>
      <c r="S70" s="559"/>
      <c r="T70" s="789"/>
      <c r="U70" s="789"/>
      <c r="V70" s="789"/>
      <c r="W70" s="790"/>
      <c r="X70" s="18"/>
    </row>
    <row r="71" spans="3:24" x14ac:dyDescent="0.4">
      <c r="C71" s="783"/>
      <c r="D71" s="784"/>
      <c r="E71" s="784"/>
      <c r="F71" s="535"/>
      <c r="G71" s="536"/>
      <c r="H71" s="536"/>
      <c r="I71" s="536"/>
      <c r="J71" s="536"/>
      <c r="K71" s="536"/>
      <c r="L71" s="551"/>
      <c r="M71" s="562"/>
      <c r="N71" s="563"/>
      <c r="O71" s="563"/>
      <c r="P71" s="563"/>
      <c r="Q71" s="563"/>
      <c r="R71" s="563"/>
      <c r="S71" s="563"/>
      <c r="T71" s="791"/>
      <c r="U71" s="791"/>
      <c r="V71" s="791"/>
      <c r="W71" s="792"/>
      <c r="X71" s="18"/>
    </row>
    <row r="72" spans="3:24" x14ac:dyDescent="0.4">
      <c r="C72" s="733" t="s">
        <v>1366</v>
      </c>
      <c r="D72" s="734"/>
      <c r="E72" s="734"/>
      <c r="F72" s="737" t="str" cm="1">
        <f t="array" aca="1" ref="F72" ca="1">OFFSET(INDIRECT($A$1),26,6)&amp;""</f>
        <v/>
      </c>
      <c r="G72" s="737"/>
      <c r="H72" s="737"/>
      <c r="I72" s="737"/>
      <c r="J72" s="737"/>
      <c r="K72" s="737"/>
      <c r="L72" s="737"/>
      <c r="M72" s="737"/>
      <c r="N72" s="737"/>
      <c r="O72" s="737"/>
      <c r="P72" s="737"/>
      <c r="Q72" s="737"/>
      <c r="R72" s="737"/>
      <c r="S72" s="737"/>
      <c r="T72" s="737"/>
      <c r="U72" s="737"/>
      <c r="V72" s="737"/>
      <c r="W72" s="738"/>
      <c r="X72" s="18"/>
    </row>
    <row r="73" spans="3:24" ht="12.75" thickBot="1" x14ac:dyDescent="0.45">
      <c r="C73" s="767"/>
      <c r="D73" s="768"/>
      <c r="E73" s="768"/>
      <c r="F73" s="769"/>
      <c r="G73" s="769"/>
      <c r="H73" s="769"/>
      <c r="I73" s="769"/>
      <c r="J73" s="769"/>
      <c r="K73" s="769"/>
      <c r="L73" s="769"/>
      <c r="M73" s="769"/>
      <c r="N73" s="769"/>
      <c r="O73" s="769"/>
      <c r="P73" s="769"/>
      <c r="Q73" s="769"/>
      <c r="R73" s="769"/>
      <c r="S73" s="769"/>
      <c r="T73" s="769"/>
      <c r="U73" s="769"/>
      <c r="V73" s="769"/>
      <c r="W73" s="770"/>
      <c r="X73" s="18"/>
    </row>
    <row r="74" spans="3:24" x14ac:dyDescent="0.4">
      <c r="C74" s="23"/>
      <c r="D74" s="23"/>
      <c r="E74" s="23"/>
      <c r="F74" s="23"/>
      <c r="G74" s="23"/>
      <c r="H74" s="23"/>
      <c r="I74" s="23"/>
      <c r="J74" s="23"/>
      <c r="K74" s="23"/>
      <c r="L74" s="23"/>
      <c r="M74" s="23"/>
      <c r="N74" s="23"/>
      <c r="O74" s="23"/>
      <c r="P74" s="23"/>
      <c r="Q74" s="23"/>
      <c r="R74" s="23"/>
      <c r="S74" s="23"/>
      <c r="T74" s="23"/>
      <c r="U74" s="23"/>
      <c r="V74" s="23"/>
      <c r="W74" s="23"/>
      <c r="X74" s="18"/>
    </row>
    <row r="75" spans="3:24" x14ac:dyDescent="0.4">
      <c r="C75" s="18"/>
      <c r="D75" s="18"/>
      <c r="E75" s="18"/>
      <c r="F75" s="18"/>
      <c r="G75" s="18"/>
      <c r="H75" s="18"/>
      <c r="I75" s="18"/>
      <c r="J75" s="18"/>
      <c r="K75" s="18"/>
      <c r="L75" s="18"/>
      <c r="M75" s="18"/>
      <c r="N75" s="18"/>
      <c r="O75" s="18"/>
      <c r="P75" s="18"/>
      <c r="Q75" s="18"/>
      <c r="R75" s="18"/>
      <c r="S75" s="18"/>
      <c r="T75" s="18"/>
      <c r="U75" s="18"/>
      <c r="V75" s="18"/>
      <c r="W75" s="18"/>
      <c r="X75" s="18"/>
    </row>
    <row r="76" spans="3:24" x14ac:dyDescent="0.4">
      <c r="C76" s="18"/>
      <c r="D76" s="18"/>
      <c r="E76" s="18"/>
      <c r="F76" s="18"/>
      <c r="G76" s="18"/>
      <c r="H76" s="18"/>
      <c r="I76" s="18"/>
      <c r="J76" s="18"/>
      <c r="K76" s="18"/>
      <c r="L76" s="18"/>
      <c r="M76" s="18"/>
      <c r="N76" s="18"/>
      <c r="O76" s="18"/>
      <c r="P76" s="18"/>
      <c r="Q76" s="18"/>
      <c r="R76" s="18"/>
      <c r="S76" s="18"/>
      <c r="T76" s="18"/>
      <c r="U76" s="18"/>
      <c r="V76" s="18"/>
      <c r="W76" s="18"/>
    </row>
    <row r="77" spans="3:24" x14ac:dyDescent="0.4">
      <c r="C77" s="18"/>
      <c r="D77" s="18"/>
      <c r="E77" s="18"/>
      <c r="F77" s="18"/>
      <c r="G77" s="18"/>
      <c r="H77" s="18"/>
      <c r="I77" s="18"/>
      <c r="J77" s="18"/>
      <c r="K77" s="18"/>
      <c r="L77" s="18"/>
      <c r="M77" s="18"/>
      <c r="N77" s="18"/>
      <c r="O77" s="18"/>
      <c r="P77" s="18"/>
      <c r="Q77" s="18"/>
      <c r="R77" s="18"/>
      <c r="S77" s="18"/>
      <c r="T77" s="18"/>
      <c r="U77" s="18"/>
      <c r="V77" s="18"/>
      <c r="W77" s="18"/>
    </row>
    <row r="78" spans="3:24" x14ac:dyDescent="0.4">
      <c r="C78" s="18"/>
      <c r="D78" s="18"/>
      <c r="E78" s="18"/>
      <c r="F78" s="18"/>
      <c r="G78" s="18"/>
      <c r="H78" s="18"/>
      <c r="I78" s="18"/>
      <c r="J78" s="18"/>
      <c r="K78" s="18"/>
      <c r="L78" s="18"/>
      <c r="M78" s="18"/>
      <c r="N78" s="18"/>
      <c r="O78" s="18"/>
      <c r="P78" s="18"/>
      <c r="Q78" s="18"/>
      <c r="R78" s="18"/>
      <c r="S78" s="18"/>
      <c r="T78" s="18"/>
      <c r="U78" s="18"/>
      <c r="V78" s="18"/>
      <c r="W78" s="18"/>
    </row>
    <row r="79" spans="3:24" x14ac:dyDescent="0.4">
      <c r="C79" s="18"/>
      <c r="D79" s="18"/>
      <c r="E79" s="18"/>
      <c r="F79" s="18"/>
      <c r="G79" s="18"/>
      <c r="H79" s="18"/>
      <c r="I79" s="18"/>
      <c r="J79" s="18"/>
      <c r="K79" s="18"/>
      <c r="L79" s="18"/>
      <c r="M79" s="18"/>
      <c r="N79" s="18"/>
      <c r="O79" s="18"/>
      <c r="P79" s="18"/>
      <c r="Q79" s="18"/>
      <c r="R79" s="18"/>
      <c r="S79" s="18"/>
      <c r="T79" s="18"/>
      <c r="U79" s="18"/>
      <c r="V79" s="18"/>
      <c r="W79" s="18"/>
    </row>
    <row r="80" spans="3:24" x14ac:dyDescent="0.4">
      <c r="C80" s="18"/>
      <c r="D80" s="18"/>
      <c r="E80" s="18"/>
      <c r="F80" s="18"/>
      <c r="G80" s="18"/>
      <c r="H80" s="18"/>
      <c r="I80" s="18"/>
      <c r="J80" s="18"/>
      <c r="K80" s="18"/>
      <c r="L80" s="18"/>
      <c r="M80" s="18"/>
      <c r="N80" s="18"/>
      <c r="O80" s="18"/>
      <c r="P80" s="18"/>
      <c r="Q80" s="18"/>
      <c r="R80" s="18"/>
      <c r="S80" s="18"/>
      <c r="T80" s="18"/>
      <c r="U80" s="18"/>
      <c r="V80" s="18"/>
      <c r="W80" s="18"/>
    </row>
    <row r="81" spans="1:23" x14ac:dyDescent="0.4">
      <c r="C81" s="18"/>
      <c r="D81" s="18"/>
      <c r="E81" s="18"/>
      <c r="F81" s="18"/>
      <c r="G81" s="18"/>
      <c r="H81" s="18"/>
      <c r="I81" s="18"/>
      <c r="J81" s="18"/>
      <c r="K81" s="18"/>
      <c r="L81" s="18"/>
      <c r="M81" s="18"/>
      <c r="N81" s="18"/>
      <c r="O81" s="18"/>
      <c r="P81" s="18"/>
      <c r="Q81" s="18"/>
      <c r="R81" s="18"/>
      <c r="S81" s="18"/>
      <c r="T81" s="18"/>
      <c r="U81" s="18"/>
      <c r="V81" s="18"/>
      <c r="W81" s="18"/>
    </row>
    <row r="82" spans="1:23" x14ac:dyDescent="0.4">
      <c r="C82" s="18"/>
      <c r="D82" s="18"/>
      <c r="E82" s="18"/>
      <c r="F82" s="18"/>
      <c r="G82" s="18"/>
      <c r="H82" s="18"/>
      <c r="I82" s="18"/>
      <c r="J82" s="18"/>
      <c r="K82" s="18"/>
      <c r="L82" s="18"/>
      <c r="M82" s="18"/>
      <c r="N82" s="18"/>
      <c r="O82" s="18"/>
      <c r="P82" s="18"/>
      <c r="Q82" s="18"/>
      <c r="R82" s="18"/>
      <c r="S82" s="18"/>
      <c r="T82" s="18"/>
      <c r="U82" s="18"/>
      <c r="V82" s="18"/>
      <c r="W82" s="18"/>
    </row>
    <row r="83" spans="1:23" x14ac:dyDescent="0.4">
      <c r="C83" s="18"/>
      <c r="D83" s="18"/>
      <c r="E83" s="18"/>
      <c r="F83" s="18"/>
      <c r="G83" s="18"/>
      <c r="H83" s="18"/>
      <c r="I83" s="18"/>
      <c r="J83" s="18"/>
      <c r="K83" s="18"/>
      <c r="L83" s="18"/>
      <c r="M83" s="18"/>
      <c r="N83" s="18"/>
      <c r="O83" s="18"/>
      <c r="P83" s="18"/>
      <c r="Q83" s="18"/>
      <c r="R83" s="18"/>
      <c r="S83" s="18"/>
      <c r="T83" s="18"/>
      <c r="U83" s="18"/>
      <c r="V83" s="18"/>
      <c r="W83" s="18"/>
    </row>
    <row r="84" spans="1:23" x14ac:dyDescent="0.4">
      <c r="C84" s="18"/>
      <c r="D84" s="18"/>
      <c r="E84" s="18"/>
      <c r="F84" s="18"/>
      <c r="G84" s="18"/>
      <c r="H84" s="18"/>
      <c r="I84" s="18"/>
      <c r="J84" s="18"/>
      <c r="K84" s="18"/>
      <c r="L84" s="18"/>
      <c r="M84" s="18"/>
      <c r="N84" s="18"/>
      <c r="O84" s="18"/>
      <c r="P84" s="18"/>
      <c r="Q84" s="18"/>
      <c r="R84" s="18"/>
      <c r="S84" s="18"/>
      <c r="T84" s="18"/>
      <c r="U84" s="18"/>
      <c r="V84" s="18"/>
      <c r="W84" s="18"/>
    </row>
    <row r="85" spans="1:23" x14ac:dyDescent="0.4">
      <c r="C85" s="18"/>
      <c r="D85" s="18"/>
      <c r="E85" s="18"/>
      <c r="F85" s="18"/>
      <c r="G85" s="18"/>
      <c r="H85" s="18"/>
      <c r="I85" s="18"/>
      <c r="J85" s="18"/>
      <c r="K85" s="18"/>
      <c r="L85" s="18"/>
      <c r="M85" s="18"/>
      <c r="N85" s="18"/>
      <c r="O85" s="18"/>
      <c r="P85" s="18"/>
      <c r="Q85" s="18"/>
      <c r="R85" s="18"/>
      <c r="S85" s="18"/>
      <c r="T85" s="18"/>
      <c r="U85" s="18"/>
      <c r="V85" s="18"/>
      <c r="W85" s="18"/>
    </row>
    <row r="86" spans="1:23" x14ac:dyDescent="0.4">
      <c r="C86" s="18"/>
      <c r="D86" s="18"/>
      <c r="E86" s="18"/>
      <c r="F86" s="18"/>
      <c r="G86" s="18"/>
      <c r="H86" s="18"/>
      <c r="I86" s="18"/>
      <c r="J86" s="18"/>
      <c r="K86" s="18"/>
      <c r="L86" s="18"/>
      <c r="M86" s="18"/>
      <c r="N86" s="18"/>
      <c r="O86" s="18"/>
      <c r="P86" s="18"/>
      <c r="Q86" s="18"/>
      <c r="R86" s="18"/>
      <c r="S86" s="18"/>
      <c r="T86" s="18"/>
      <c r="U86" s="18"/>
      <c r="V86" s="18"/>
      <c r="W86" s="18"/>
    </row>
    <row r="87" spans="1:23" x14ac:dyDescent="0.4">
      <c r="C87" s="18"/>
      <c r="D87" s="18"/>
      <c r="E87" s="18"/>
      <c r="F87" s="18"/>
      <c r="G87" s="18"/>
      <c r="H87" s="18"/>
      <c r="I87" s="18"/>
      <c r="J87" s="18"/>
      <c r="K87" s="18"/>
      <c r="L87" s="18"/>
      <c r="M87" s="18"/>
      <c r="N87" s="18"/>
      <c r="O87" s="18"/>
      <c r="P87" s="18"/>
      <c r="Q87" s="18"/>
      <c r="R87" s="18"/>
      <c r="S87" s="18"/>
      <c r="T87" s="18"/>
      <c r="U87" s="18"/>
      <c r="V87" s="18"/>
      <c r="W87" s="18"/>
    </row>
    <row r="88" spans="1:23" x14ac:dyDescent="0.4">
      <c r="C88" s="18"/>
      <c r="D88" s="18"/>
      <c r="E88" s="18"/>
      <c r="F88" s="18"/>
      <c r="G88" s="18"/>
      <c r="H88" s="18"/>
      <c r="I88" s="18"/>
      <c r="J88" s="18"/>
      <c r="K88" s="18"/>
      <c r="L88" s="18"/>
      <c r="M88" s="18"/>
      <c r="N88" s="18"/>
      <c r="O88" s="18"/>
      <c r="P88" s="18"/>
      <c r="Q88" s="18"/>
      <c r="R88" s="18"/>
      <c r="S88" s="18"/>
      <c r="T88" s="18"/>
      <c r="U88" s="18"/>
      <c r="V88" s="18"/>
      <c r="W88" s="18"/>
    </row>
    <row r="89" spans="1:23" x14ac:dyDescent="0.4">
      <c r="C89" s="18"/>
      <c r="D89" s="18"/>
      <c r="E89" s="18"/>
      <c r="F89" s="18"/>
      <c r="G89" s="18"/>
      <c r="H89" s="18"/>
      <c r="I89" s="18"/>
      <c r="J89" s="18"/>
      <c r="K89" s="18"/>
      <c r="L89" s="18"/>
      <c r="M89" s="18"/>
      <c r="N89" s="18"/>
      <c r="O89" s="18"/>
      <c r="P89" s="18"/>
      <c r="Q89" s="18"/>
      <c r="R89" s="18"/>
      <c r="S89" s="18"/>
      <c r="T89" s="18"/>
      <c r="U89" s="18"/>
      <c r="V89" s="18"/>
      <c r="W89" s="18"/>
    </row>
    <row r="90" spans="1:23" x14ac:dyDescent="0.4">
      <c r="C90" s="18"/>
      <c r="D90" s="18"/>
      <c r="E90" s="18"/>
      <c r="F90" s="18"/>
      <c r="G90" s="18"/>
      <c r="H90" s="18"/>
      <c r="I90" s="18"/>
      <c r="J90" s="18"/>
      <c r="K90" s="18"/>
      <c r="L90" s="18"/>
      <c r="M90" s="18"/>
      <c r="N90" s="18"/>
      <c r="O90" s="18"/>
      <c r="P90" s="18"/>
      <c r="Q90" s="18"/>
      <c r="R90" s="18"/>
      <c r="S90" s="18"/>
      <c r="T90" s="18"/>
      <c r="U90" s="18"/>
      <c r="V90" s="18"/>
      <c r="W90" s="18"/>
    </row>
    <row r="91" spans="1:23" x14ac:dyDescent="0.4">
      <c r="C91" s="18"/>
      <c r="D91" s="18"/>
      <c r="E91" s="18"/>
      <c r="F91" s="18"/>
      <c r="G91" s="18"/>
      <c r="H91" s="18"/>
      <c r="I91" s="18"/>
      <c r="J91" s="18"/>
      <c r="K91" s="18"/>
      <c r="L91" s="18"/>
      <c r="M91" s="18"/>
      <c r="N91" s="18"/>
      <c r="O91" s="18"/>
      <c r="P91" s="18"/>
      <c r="Q91" s="18"/>
      <c r="R91" s="18"/>
      <c r="S91" s="18"/>
      <c r="T91" s="18"/>
      <c r="U91" s="18"/>
      <c r="V91" s="18"/>
      <c r="W91" s="18"/>
    </row>
    <row r="93" spans="1:23" x14ac:dyDescent="0.4">
      <c r="A93" s="21"/>
      <c r="B93" s="22"/>
    </row>
    <row r="130" spans="1:2" x14ac:dyDescent="0.4">
      <c r="A130" s="21"/>
      <c r="B130" s="22"/>
    </row>
    <row r="131" spans="1:2" x14ac:dyDescent="0.4">
      <c r="A131" s="21"/>
      <c r="B131" s="22"/>
    </row>
    <row r="132" spans="1:2" x14ac:dyDescent="0.4">
      <c r="A132" s="21"/>
      <c r="B132" s="22"/>
    </row>
    <row r="133" spans="1:2" x14ac:dyDescent="0.4">
      <c r="A133" s="21"/>
      <c r="B133" s="22"/>
    </row>
    <row r="134" spans="1:2" x14ac:dyDescent="0.4">
      <c r="A134" s="21"/>
      <c r="B134" s="22"/>
    </row>
    <row r="135" spans="1:2" x14ac:dyDescent="0.4">
      <c r="A135" s="21"/>
      <c r="B135" s="22"/>
    </row>
    <row r="136" spans="1:2" x14ac:dyDescent="0.4">
      <c r="A136" s="21"/>
      <c r="B136" s="22"/>
    </row>
    <row r="137" spans="1:2" x14ac:dyDescent="0.4">
      <c r="A137" s="21"/>
      <c r="B137" s="22"/>
    </row>
    <row r="138" spans="1:2" x14ac:dyDescent="0.4">
      <c r="A138" s="21"/>
      <c r="B138" s="22"/>
    </row>
    <row r="139" spans="1:2" x14ac:dyDescent="0.4">
      <c r="A139" s="21"/>
      <c r="B139" s="22"/>
    </row>
    <row r="140" spans="1:2" x14ac:dyDescent="0.4">
      <c r="A140" s="21"/>
      <c r="B140" s="22"/>
    </row>
    <row r="141" spans="1:2" x14ac:dyDescent="0.4">
      <c r="A141" s="21"/>
      <c r="B141" s="22"/>
    </row>
    <row r="142" spans="1:2" x14ac:dyDescent="0.4">
      <c r="A142" s="21"/>
      <c r="B142" s="22"/>
    </row>
    <row r="143" spans="1:2" x14ac:dyDescent="0.4">
      <c r="A143" s="21"/>
      <c r="B143" s="22"/>
    </row>
    <row r="144" spans="1:2" x14ac:dyDescent="0.4">
      <c r="A144" s="21"/>
      <c r="B144" s="22"/>
    </row>
    <row r="145" spans="1:2" x14ac:dyDescent="0.4">
      <c r="A145" s="21"/>
      <c r="B145" s="22"/>
    </row>
    <row r="146" spans="1:2" x14ac:dyDescent="0.4">
      <c r="A146" s="21"/>
      <c r="B146" s="22"/>
    </row>
    <row r="147" spans="1:2" x14ac:dyDescent="0.4">
      <c r="A147" s="21"/>
      <c r="B147" s="22"/>
    </row>
    <row r="148" spans="1:2" x14ac:dyDescent="0.4">
      <c r="A148" s="21"/>
      <c r="B148" s="22"/>
    </row>
    <row r="149" spans="1:2" x14ac:dyDescent="0.4">
      <c r="A149" s="21"/>
      <c r="B149" s="22"/>
    </row>
    <row r="150" spans="1:2" x14ac:dyDescent="0.4">
      <c r="A150" s="21"/>
      <c r="B150" s="22"/>
    </row>
    <row r="151" spans="1:2" x14ac:dyDescent="0.4">
      <c r="A151" s="21"/>
      <c r="B151" s="22"/>
    </row>
    <row r="152" spans="1:2" x14ac:dyDescent="0.4">
      <c r="A152" s="21"/>
      <c r="B152" s="22"/>
    </row>
    <row r="153" spans="1:2" x14ac:dyDescent="0.4">
      <c r="A153" s="21"/>
      <c r="B153" s="22"/>
    </row>
    <row r="154" spans="1:2" x14ac:dyDescent="0.4">
      <c r="A154" s="21"/>
      <c r="B154" s="22"/>
    </row>
    <row r="155" spans="1:2" x14ac:dyDescent="0.4">
      <c r="A155" s="21"/>
      <c r="B155" s="22"/>
    </row>
    <row r="156" spans="1:2" x14ac:dyDescent="0.4">
      <c r="A156" s="21"/>
      <c r="B156" s="22"/>
    </row>
    <row r="157" spans="1:2" x14ac:dyDescent="0.4">
      <c r="A157" s="21"/>
      <c r="B157" s="22"/>
    </row>
    <row r="158" spans="1:2" x14ac:dyDescent="0.4">
      <c r="A158" s="21"/>
      <c r="B158" s="22"/>
    </row>
    <row r="159" spans="1:2" x14ac:dyDescent="0.4">
      <c r="A159" s="21"/>
      <c r="B159" s="22"/>
    </row>
    <row r="160" spans="1:2" x14ac:dyDescent="0.4">
      <c r="A160" s="21"/>
      <c r="B160" s="22"/>
    </row>
    <row r="161" spans="1:2" x14ac:dyDescent="0.4">
      <c r="A161" s="21"/>
      <c r="B161" s="22"/>
    </row>
    <row r="162" spans="1:2" x14ac:dyDescent="0.4">
      <c r="A162" s="21"/>
      <c r="B162" s="22"/>
    </row>
    <row r="163" spans="1:2" x14ac:dyDescent="0.4">
      <c r="A163" s="21"/>
      <c r="B163" s="22"/>
    </row>
    <row r="164" spans="1:2" x14ac:dyDescent="0.4">
      <c r="A164" s="21"/>
      <c r="B164" s="22"/>
    </row>
    <row r="165" spans="1:2" x14ac:dyDescent="0.4">
      <c r="A165" s="21"/>
      <c r="B165" s="22"/>
    </row>
    <row r="166" spans="1:2" x14ac:dyDescent="0.4">
      <c r="A166" s="21"/>
      <c r="B166" s="22"/>
    </row>
    <row r="167" spans="1:2" x14ac:dyDescent="0.4">
      <c r="A167" s="21"/>
      <c r="B167" s="22"/>
    </row>
    <row r="168" spans="1:2" x14ac:dyDescent="0.4">
      <c r="A168" s="21"/>
      <c r="B168" s="22"/>
    </row>
    <row r="169" spans="1:2" x14ac:dyDescent="0.4">
      <c r="A169" s="21"/>
      <c r="B169" s="22"/>
    </row>
    <row r="170" spans="1:2" x14ac:dyDescent="0.4">
      <c r="A170" s="21"/>
      <c r="B170" s="22"/>
    </row>
    <row r="171" spans="1:2" x14ac:dyDescent="0.4">
      <c r="A171" s="21"/>
      <c r="B171" s="22"/>
    </row>
    <row r="172" spans="1:2" x14ac:dyDescent="0.4">
      <c r="A172" s="21"/>
      <c r="B172" s="22"/>
    </row>
    <row r="173" spans="1:2" x14ac:dyDescent="0.4">
      <c r="A173" s="21"/>
      <c r="B173" s="22"/>
    </row>
  </sheetData>
  <sheetProtection algorithmName="SHA-512" hashValue="KY26FfZRn9ojP53ObI0RN3QeS9Hasjhg5CGeJtJt8TC/wOyLNBWZok4jGNMWs4ML2zc6PvEqpn74iY3A3EPLeg==" saltValue="R4rh4zGeWHpTqd/Bfl3BxQ==" spinCount="100000" sheet="1" objects="1" scenarios="1"/>
  <mergeCells count="51">
    <mergeCell ref="C72:E73"/>
    <mergeCell ref="F72:W73"/>
    <mergeCell ref="C66:G67"/>
    <mergeCell ref="H66:W67"/>
    <mergeCell ref="C68:G69"/>
    <mergeCell ref="H68:W69"/>
    <mergeCell ref="C70:E71"/>
    <mergeCell ref="F70:L71"/>
    <mergeCell ref="M70:W71"/>
    <mergeCell ref="C60:E61"/>
    <mergeCell ref="F60:W61"/>
    <mergeCell ref="C62:E63"/>
    <mergeCell ref="F62:W63"/>
    <mergeCell ref="C64:E65"/>
    <mergeCell ref="F64:G65"/>
    <mergeCell ref="H64:P65"/>
    <mergeCell ref="Q64:S65"/>
    <mergeCell ref="T64:W65"/>
    <mergeCell ref="C30:W31"/>
    <mergeCell ref="C32:W51"/>
    <mergeCell ref="C52:E53"/>
    <mergeCell ref="F52:W53"/>
    <mergeCell ref="C57:H58"/>
    <mergeCell ref="I57:J58"/>
    <mergeCell ref="C24:E25"/>
    <mergeCell ref="F24:I25"/>
    <mergeCell ref="J24:L25"/>
    <mergeCell ref="M24:W25"/>
    <mergeCell ref="C26:E29"/>
    <mergeCell ref="F26:L29"/>
    <mergeCell ref="M26:W29"/>
    <mergeCell ref="C18:G19"/>
    <mergeCell ref="H18:W19"/>
    <mergeCell ref="C20:G21"/>
    <mergeCell ref="H20:W21"/>
    <mergeCell ref="C22:G23"/>
    <mergeCell ref="H22:W23"/>
    <mergeCell ref="C16:E17"/>
    <mergeCell ref="F16:G17"/>
    <mergeCell ref="H16:W17"/>
    <mergeCell ref="C3:E4"/>
    <mergeCell ref="F3:I4"/>
    <mergeCell ref="P3:Q4"/>
    <mergeCell ref="R3:T4"/>
    <mergeCell ref="U3:W4"/>
    <mergeCell ref="C6:M7"/>
    <mergeCell ref="C9:E10"/>
    <mergeCell ref="C12:G13"/>
    <mergeCell ref="H12:W13"/>
    <mergeCell ref="C14:G15"/>
    <mergeCell ref="H14:W15"/>
  </mergeCells>
  <phoneticPr fontId="3"/>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3" min="2" max="22" man="1"/>
  </rowBreaks>
  <colBreaks count="1" manualBreakCount="1">
    <brk id="2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BA4AD-C30C-4B9D-AD5D-41FA4D3C247D}">
  <sheetPr>
    <pageSetUpPr fitToPage="1"/>
  </sheetPr>
  <dimension ref="A1:X173"/>
  <sheetViews>
    <sheetView showGridLines="0" view="pageBreakPreview" zoomScaleNormal="70" zoomScaleSheetLayoutView="100" workbookViewId="0"/>
  </sheetViews>
  <sheetFormatPr defaultColWidth="9" defaultRowHeight="12" x14ac:dyDescent="0.4"/>
  <cols>
    <col min="1" max="1" width="6" style="17" customWidth="1"/>
    <col min="2" max="2" width="3.5" style="16" customWidth="1"/>
    <col min="3" max="43" width="4.75" style="17" customWidth="1"/>
    <col min="44" max="16384" width="9" style="17"/>
  </cols>
  <sheetData>
    <row r="1" spans="1:24" ht="30" customHeight="1" x14ac:dyDescent="0.4">
      <c r="A1" s="339" t="str">
        <f ca="1">VLOOKUP(A2*1,選択肢!$DE:$DG,3,0)</f>
        <v>入力シート!C237</v>
      </c>
      <c r="C1" s="15" t="s">
        <v>432</v>
      </c>
    </row>
    <row r="2" spans="1:24" ht="12.75" thickBot="1" x14ac:dyDescent="0.45">
      <c r="A2" s="339" t="str" cm="1">
        <f t="array" aca="1" ref="A2" ca="1">RIGHT(RIGHT(CELL("filename",A1),LEN(CELL("filename",A1))-FIND("]",CELL("filename",A1))),1)</f>
        <v>4</v>
      </c>
      <c r="C2" s="23"/>
      <c r="D2" s="23"/>
      <c r="E2" s="23"/>
      <c r="F2" s="23"/>
      <c r="G2" s="23"/>
      <c r="H2" s="23"/>
      <c r="I2" s="23"/>
      <c r="J2" s="23"/>
      <c r="K2" s="23"/>
      <c r="L2" s="23"/>
      <c r="M2" s="23"/>
      <c r="N2" s="23"/>
      <c r="O2" s="23"/>
      <c r="P2" s="23"/>
      <c r="Q2" s="23"/>
      <c r="R2" s="23"/>
      <c r="S2" s="23"/>
      <c r="T2" s="23"/>
      <c r="U2" s="23"/>
      <c r="V2" s="23"/>
      <c r="W2" s="23"/>
      <c r="X2" s="18"/>
    </row>
    <row r="3" spans="1:24" ht="14.25" customHeight="1" x14ac:dyDescent="0.4">
      <c r="A3" s="17">
        <f ca="1">IF(H12="",0,1)</f>
        <v>0</v>
      </c>
      <c r="C3" s="739" t="s">
        <v>433</v>
      </c>
      <c r="D3" s="740"/>
      <c r="E3" s="740"/>
      <c r="F3" s="502" t="str">
        <f>様式１!F2&amp;""</f>
        <v/>
      </c>
      <c r="G3" s="503"/>
      <c r="H3" s="503"/>
      <c r="I3" s="504"/>
      <c r="J3" s="18"/>
      <c r="K3" s="18"/>
      <c r="L3" s="18"/>
      <c r="M3" s="18"/>
      <c r="N3" s="18"/>
      <c r="O3" s="18"/>
      <c r="P3" s="743" t="s">
        <v>434</v>
      </c>
      <c r="Q3" s="743"/>
      <c r="R3" s="745" t="str">
        <f>入力シート!I13&amp;""</f>
        <v/>
      </c>
      <c r="S3" s="745"/>
      <c r="T3" s="745"/>
      <c r="U3" s="745" t="str">
        <f>入力シート!I14&amp;""</f>
        <v/>
      </c>
      <c r="V3" s="745"/>
      <c r="W3" s="745"/>
      <c r="X3" s="18"/>
    </row>
    <row r="4" spans="1:24" ht="12.75" thickBot="1" x14ac:dyDescent="0.45">
      <c r="C4" s="741"/>
      <c r="D4" s="742"/>
      <c r="E4" s="742"/>
      <c r="F4" s="505"/>
      <c r="G4" s="506"/>
      <c r="H4" s="506"/>
      <c r="I4" s="507"/>
      <c r="J4" s="18"/>
      <c r="K4" s="18"/>
      <c r="L4" s="18"/>
      <c r="M4" s="18"/>
      <c r="N4" s="18"/>
      <c r="O4" s="18"/>
      <c r="P4" s="744"/>
      <c r="Q4" s="744"/>
      <c r="R4" s="746"/>
      <c r="S4" s="746"/>
      <c r="T4" s="746"/>
      <c r="U4" s="746"/>
      <c r="V4" s="746"/>
      <c r="W4" s="746"/>
      <c r="X4" s="18"/>
    </row>
    <row r="5" spans="1:24" x14ac:dyDescent="0.4">
      <c r="C5" s="23"/>
      <c r="D5" s="23"/>
      <c r="E5" s="23"/>
      <c r="F5" s="23"/>
      <c r="G5" s="23"/>
      <c r="H5" s="23"/>
      <c r="I5" s="23"/>
      <c r="J5" s="23"/>
      <c r="K5" s="23"/>
      <c r="L5" s="23"/>
      <c r="M5" s="23"/>
      <c r="N5" s="23"/>
      <c r="O5" s="23"/>
      <c r="P5" s="23"/>
      <c r="Q5" s="23"/>
      <c r="R5" s="23"/>
      <c r="S5" s="23"/>
      <c r="T5" s="23"/>
      <c r="U5" s="23"/>
      <c r="V5" s="23"/>
      <c r="W5" s="23"/>
      <c r="X5" s="18"/>
    </row>
    <row r="6" spans="1:24" ht="12.75" customHeight="1" x14ac:dyDescent="0.4">
      <c r="C6" s="729" t="str">
        <f ca="1">"【第"&amp;DBCS(A2)&amp;"希望】 留学先大学等情報"</f>
        <v>【第４希望】 留学先大学等情報</v>
      </c>
      <c r="D6" s="729"/>
      <c r="E6" s="729"/>
      <c r="F6" s="729"/>
      <c r="G6" s="729"/>
      <c r="H6" s="729"/>
      <c r="I6" s="729"/>
      <c r="J6" s="729"/>
      <c r="K6" s="729"/>
      <c r="L6" s="729"/>
      <c r="M6" s="729"/>
      <c r="N6" s="342"/>
      <c r="O6" s="342"/>
      <c r="P6" s="342"/>
      <c r="Q6" s="342"/>
      <c r="R6" s="342"/>
      <c r="S6" s="342"/>
      <c r="T6" s="342"/>
      <c r="U6" s="342"/>
      <c r="V6" s="342"/>
      <c r="W6" s="342"/>
      <c r="X6" s="18"/>
    </row>
    <row r="7" spans="1:24" ht="12.75" customHeight="1" x14ac:dyDescent="0.4">
      <c r="C7" s="729"/>
      <c r="D7" s="729"/>
      <c r="E7" s="729"/>
      <c r="F7" s="729"/>
      <c r="G7" s="729"/>
      <c r="H7" s="729"/>
      <c r="I7" s="729"/>
      <c r="J7" s="729"/>
      <c r="K7" s="729"/>
      <c r="L7" s="729"/>
      <c r="M7" s="729"/>
      <c r="N7" s="342"/>
      <c r="O7" s="342"/>
      <c r="P7" s="23"/>
      <c r="Q7" s="23"/>
      <c r="R7" s="23"/>
      <c r="S7" s="23"/>
      <c r="T7" s="23"/>
      <c r="U7" s="23"/>
      <c r="V7" s="23"/>
      <c r="W7" s="23"/>
      <c r="X7" s="18"/>
    </row>
    <row r="8" spans="1:24" x14ac:dyDescent="0.4">
      <c r="C8" s="23"/>
      <c r="D8" s="23"/>
      <c r="E8" s="23"/>
      <c r="F8" s="23"/>
      <c r="G8" s="23"/>
      <c r="H8" s="23"/>
      <c r="I8" s="23"/>
      <c r="J8" s="23"/>
      <c r="K8" s="23"/>
      <c r="L8" s="23"/>
      <c r="M8" s="23"/>
      <c r="N8" s="23"/>
      <c r="O8" s="23"/>
      <c r="P8" s="23"/>
      <c r="Q8" s="23"/>
      <c r="R8" s="23"/>
      <c r="S8" s="23"/>
      <c r="T8" s="23"/>
      <c r="U8" s="23"/>
      <c r="V8" s="23"/>
      <c r="W8" s="23"/>
      <c r="X8" s="18"/>
    </row>
    <row r="9" spans="1:24" ht="12.75" customHeight="1" x14ac:dyDescent="0.4">
      <c r="C9" s="730" t="s">
        <v>485</v>
      </c>
      <c r="D9" s="730"/>
      <c r="E9" s="730"/>
      <c r="F9" s="284"/>
      <c r="G9" s="284"/>
      <c r="H9" s="284"/>
      <c r="I9" s="284"/>
      <c r="J9" s="23"/>
      <c r="K9" s="23"/>
      <c r="L9" s="23"/>
      <c r="M9" s="23"/>
      <c r="N9" s="23"/>
      <c r="O9" s="23"/>
      <c r="P9" s="23"/>
      <c r="Q9" s="23"/>
      <c r="R9" s="23"/>
      <c r="S9" s="23"/>
      <c r="T9" s="23"/>
      <c r="U9" s="23"/>
      <c r="V9" s="23"/>
      <c r="W9" s="23"/>
      <c r="X9" s="18"/>
    </row>
    <row r="10" spans="1:24" ht="12.75" customHeight="1" x14ac:dyDescent="0.4">
      <c r="C10" s="730"/>
      <c r="D10" s="730"/>
      <c r="E10" s="730"/>
      <c r="F10" s="284"/>
      <c r="G10" s="284"/>
      <c r="H10" s="284"/>
      <c r="I10" s="284"/>
      <c r="J10" s="23"/>
      <c r="K10" s="23"/>
      <c r="L10" s="23"/>
      <c r="M10" s="23"/>
      <c r="N10" s="23"/>
      <c r="O10" s="23"/>
      <c r="P10" s="23"/>
      <c r="Q10" s="23"/>
      <c r="R10" s="23"/>
      <c r="S10" s="23"/>
      <c r="T10" s="23"/>
      <c r="U10" s="23"/>
      <c r="V10" s="23"/>
      <c r="W10" s="23"/>
      <c r="X10" s="18"/>
    </row>
    <row r="11" spans="1:24" ht="5.0999999999999996" customHeight="1" thickBot="1" x14ac:dyDescent="0.45">
      <c r="C11" s="18"/>
      <c r="D11" s="18"/>
      <c r="E11" s="18"/>
      <c r="F11" s="18"/>
      <c r="G11" s="18"/>
      <c r="H11" s="18"/>
      <c r="I11" s="18"/>
      <c r="J11" s="18"/>
      <c r="K11" s="18"/>
      <c r="L11" s="18"/>
      <c r="M11" s="18"/>
      <c r="N11" s="18"/>
      <c r="O11" s="18"/>
      <c r="P11" s="18"/>
      <c r="Q11" s="18"/>
      <c r="R11" s="18"/>
      <c r="S11" s="18"/>
      <c r="T11" s="18"/>
      <c r="U11" s="18"/>
      <c r="V11" s="18"/>
      <c r="W11" s="18"/>
      <c r="X11" s="18"/>
    </row>
    <row r="12" spans="1:24" ht="12" customHeight="1" x14ac:dyDescent="0.4">
      <c r="B12" s="16" t="s">
        <v>423</v>
      </c>
      <c r="C12" s="731" t="s">
        <v>1356</v>
      </c>
      <c r="D12" s="732"/>
      <c r="E12" s="732"/>
      <c r="F12" s="732"/>
      <c r="G12" s="732"/>
      <c r="H12" s="735" t="str" cm="1">
        <f t="array" aca="1" ref="H12" ca="1">OFFSET(INDIRECT($A$1),2,6)&amp;""</f>
        <v/>
      </c>
      <c r="I12" s="735"/>
      <c r="J12" s="735"/>
      <c r="K12" s="735"/>
      <c r="L12" s="735"/>
      <c r="M12" s="735"/>
      <c r="N12" s="735"/>
      <c r="O12" s="735"/>
      <c r="P12" s="735"/>
      <c r="Q12" s="735"/>
      <c r="R12" s="735"/>
      <c r="S12" s="735"/>
      <c r="T12" s="735"/>
      <c r="U12" s="735"/>
      <c r="V12" s="735"/>
      <c r="W12" s="736"/>
      <c r="X12" s="18"/>
    </row>
    <row r="13" spans="1:24" x14ac:dyDescent="0.4">
      <c r="C13" s="733"/>
      <c r="D13" s="734"/>
      <c r="E13" s="734"/>
      <c r="F13" s="734"/>
      <c r="G13" s="734"/>
      <c r="H13" s="737"/>
      <c r="I13" s="737"/>
      <c r="J13" s="737"/>
      <c r="K13" s="737"/>
      <c r="L13" s="737"/>
      <c r="M13" s="737"/>
      <c r="N13" s="737"/>
      <c r="O13" s="737"/>
      <c r="P13" s="737"/>
      <c r="Q13" s="737"/>
      <c r="R13" s="737"/>
      <c r="S13" s="737"/>
      <c r="T13" s="737"/>
      <c r="U13" s="737"/>
      <c r="V13" s="737"/>
      <c r="W13" s="738"/>
      <c r="X13" s="18"/>
    </row>
    <row r="14" spans="1:24" x14ac:dyDescent="0.4">
      <c r="C14" s="733" t="s">
        <v>1357</v>
      </c>
      <c r="D14" s="734"/>
      <c r="E14" s="734"/>
      <c r="F14" s="734"/>
      <c r="G14" s="734"/>
      <c r="H14" s="737" t="str" cm="1">
        <f t="array" aca="1" ref="H14" ca="1">OFFSET(INDIRECT($A$1),3,6)&amp;""</f>
        <v/>
      </c>
      <c r="I14" s="737"/>
      <c r="J14" s="737"/>
      <c r="K14" s="737"/>
      <c r="L14" s="737"/>
      <c r="M14" s="737"/>
      <c r="N14" s="737"/>
      <c r="O14" s="737"/>
      <c r="P14" s="737"/>
      <c r="Q14" s="737"/>
      <c r="R14" s="737"/>
      <c r="S14" s="737"/>
      <c r="T14" s="737"/>
      <c r="U14" s="737"/>
      <c r="V14" s="737"/>
      <c r="W14" s="738"/>
      <c r="X14" s="18"/>
    </row>
    <row r="15" spans="1:24" x14ac:dyDescent="0.4">
      <c r="C15" s="733"/>
      <c r="D15" s="734"/>
      <c r="E15" s="734"/>
      <c r="F15" s="734"/>
      <c r="G15" s="734"/>
      <c r="H15" s="737"/>
      <c r="I15" s="737"/>
      <c r="J15" s="737"/>
      <c r="K15" s="737"/>
      <c r="L15" s="737"/>
      <c r="M15" s="737"/>
      <c r="N15" s="737"/>
      <c r="O15" s="737"/>
      <c r="P15" s="737"/>
      <c r="Q15" s="737"/>
      <c r="R15" s="737"/>
      <c r="S15" s="737"/>
      <c r="T15" s="737"/>
      <c r="U15" s="737"/>
      <c r="V15" s="737"/>
      <c r="W15" s="738"/>
      <c r="X15" s="18"/>
    </row>
    <row r="16" spans="1:24" x14ac:dyDescent="0.4">
      <c r="C16" s="733" t="s">
        <v>1358</v>
      </c>
      <c r="D16" s="734"/>
      <c r="E16" s="734"/>
      <c r="F16" s="751" t="str" cm="1">
        <f t="array" aca="1" ref="F16" ca="1">OFFSET(INDIRECT($A$1),4,6)&amp;""</f>
        <v/>
      </c>
      <c r="G16" s="751"/>
      <c r="H16" s="737" t="str" cm="1">
        <f t="array" aca="1" ref="H16" ca="1">OFFSET(INDIRECT($A$1),5,6)&amp;""</f>
        <v/>
      </c>
      <c r="I16" s="737"/>
      <c r="J16" s="737"/>
      <c r="K16" s="737"/>
      <c r="L16" s="737"/>
      <c r="M16" s="737"/>
      <c r="N16" s="737"/>
      <c r="O16" s="737"/>
      <c r="P16" s="737"/>
      <c r="Q16" s="737"/>
      <c r="R16" s="737"/>
      <c r="S16" s="737"/>
      <c r="T16" s="737"/>
      <c r="U16" s="737"/>
      <c r="V16" s="737"/>
      <c r="W16" s="738"/>
      <c r="X16" s="18"/>
    </row>
    <row r="17" spans="3:24" x14ac:dyDescent="0.4">
      <c r="C17" s="733"/>
      <c r="D17" s="734"/>
      <c r="E17" s="734"/>
      <c r="F17" s="751"/>
      <c r="G17" s="751"/>
      <c r="H17" s="737"/>
      <c r="I17" s="737"/>
      <c r="J17" s="737"/>
      <c r="K17" s="737"/>
      <c r="L17" s="737"/>
      <c r="M17" s="737"/>
      <c r="N17" s="737"/>
      <c r="O17" s="737"/>
      <c r="P17" s="737"/>
      <c r="Q17" s="737"/>
      <c r="R17" s="737"/>
      <c r="S17" s="737"/>
      <c r="T17" s="737"/>
      <c r="U17" s="737"/>
      <c r="V17" s="737"/>
      <c r="W17" s="738"/>
      <c r="X17" s="18"/>
    </row>
    <row r="18" spans="3:24" x14ac:dyDescent="0.4">
      <c r="C18" s="733" t="s">
        <v>1359</v>
      </c>
      <c r="D18" s="734"/>
      <c r="E18" s="734"/>
      <c r="F18" s="734"/>
      <c r="G18" s="734"/>
      <c r="H18" s="532" t="str" cm="1">
        <f t="array" aca="1" ref="H18" ca="1">OFFSET(INDIRECT($A$1),6,6)&amp;""</f>
        <v/>
      </c>
      <c r="I18" s="533"/>
      <c r="J18" s="533"/>
      <c r="K18" s="533"/>
      <c r="L18" s="533"/>
      <c r="M18" s="533"/>
      <c r="N18" s="533"/>
      <c r="O18" s="533"/>
      <c r="P18" s="533"/>
      <c r="Q18" s="533"/>
      <c r="R18" s="533"/>
      <c r="S18" s="533"/>
      <c r="T18" s="747"/>
      <c r="U18" s="747"/>
      <c r="V18" s="747"/>
      <c r="W18" s="748"/>
      <c r="X18" s="18"/>
    </row>
    <row r="19" spans="3:24" x14ac:dyDescent="0.4">
      <c r="C19" s="733"/>
      <c r="D19" s="734"/>
      <c r="E19" s="734"/>
      <c r="F19" s="734"/>
      <c r="G19" s="734"/>
      <c r="H19" s="535"/>
      <c r="I19" s="536"/>
      <c r="J19" s="536"/>
      <c r="K19" s="536"/>
      <c r="L19" s="536"/>
      <c r="M19" s="536"/>
      <c r="N19" s="536"/>
      <c r="O19" s="536"/>
      <c r="P19" s="536"/>
      <c r="Q19" s="536"/>
      <c r="R19" s="536"/>
      <c r="S19" s="536"/>
      <c r="T19" s="749"/>
      <c r="U19" s="749"/>
      <c r="V19" s="749"/>
      <c r="W19" s="750"/>
      <c r="X19" s="18"/>
    </row>
    <row r="20" spans="3:24" ht="12.75" customHeight="1" x14ac:dyDescent="0.4">
      <c r="C20" s="733" t="s">
        <v>1360</v>
      </c>
      <c r="D20" s="734"/>
      <c r="E20" s="734"/>
      <c r="F20" s="734"/>
      <c r="G20" s="734"/>
      <c r="H20" s="558" t="str" cm="1">
        <f t="array" aca="1" ref="H20" ca="1">OFFSET(INDIRECT($A$1),7,6)&amp;""</f>
        <v/>
      </c>
      <c r="I20" s="559"/>
      <c r="J20" s="559"/>
      <c r="K20" s="559"/>
      <c r="L20" s="559"/>
      <c r="M20" s="747"/>
      <c r="N20" s="747"/>
      <c r="O20" s="747"/>
      <c r="P20" s="747"/>
      <c r="Q20" s="747"/>
      <c r="R20" s="747"/>
      <c r="S20" s="747"/>
      <c r="T20" s="747"/>
      <c r="U20" s="747"/>
      <c r="V20" s="747"/>
      <c r="W20" s="748"/>
      <c r="X20" s="18"/>
    </row>
    <row r="21" spans="3:24" x14ac:dyDescent="0.4">
      <c r="C21" s="733"/>
      <c r="D21" s="734"/>
      <c r="E21" s="734"/>
      <c r="F21" s="734"/>
      <c r="G21" s="734"/>
      <c r="H21" s="562"/>
      <c r="I21" s="563"/>
      <c r="J21" s="563"/>
      <c r="K21" s="563"/>
      <c r="L21" s="563"/>
      <c r="M21" s="749"/>
      <c r="N21" s="749"/>
      <c r="O21" s="749"/>
      <c r="P21" s="749"/>
      <c r="Q21" s="749"/>
      <c r="R21" s="749"/>
      <c r="S21" s="749"/>
      <c r="T21" s="749"/>
      <c r="U21" s="749"/>
      <c r="V21" s="749"/>
      <c r="W21" s="750"/>
      <c r="X21" s="18"/>
    </row>
    <row r="22" spans="3:24" ht="18.75" customHeight="1" x14ac:dyDescent="0.4">
      <c r="C22" s="733" t="s">
        <v>1361</v>
      </c>
      <c r="D22" s="734"/>
      <c r="E22" s="734"/>
      <c r="F22" s="734"/>
      <c r="G22" s="734"/>
      <c r="H22" s="756" t="str" cm="1">
        <f t="array" aca="1" ref="H22" ca="1">OFFSET(INDIRECT($A$1),8,6)&amp;""</f>
        <v/>
      </c>
      <c r="I22" s="757"/>
      <c r="J22" s="757"/>
      <c r="K22" s="757"/>
      <c r="L22" s="757"/>
      <c r="M22" s="747"/>
      <c r="N22" s="747"/>
      <c r="O22" s="747"/>
      <c r="P22" s="747"/>
      <c r="Q22" s="747"/>
      <c r="R22" s="747"/>
      <c r="S22" s="747"/>
      <c r="T22" s="747"/>
      <c r="U22" s="747"/>
      <c r="V22" s="747"/>
      <c r="W22" s="748"/>
      <c r="X22" s="18"/>
    </row>
    <row r="23" spans="3:24" x14ac:dyDescent="0.4">
      <c r="C23" s="733"/>
      <c r="D23" s="734"/>
      <c r="E23" s="734"/>
      <c r="F23" s="734"/>
      <c r="G23" s="734"/>
      <c r="H23" s="758"/>
      <c r="I23" s="759"/>
      <c r="J23" s="759"/>
      <c r="K23" s="759"/>
      <c r="L23" s="759"/>
      <c r="M23" s="749"/>
      <c r="N23" s="749"/>
      <c r="O23" s="749"/>
      <c r="P23" s="749"/>
      <c r="Q23" s="749"/>
      <c r="R23" s="749"/>
      <c r="S23" s="749"/>
      <c r="T23" s="749"/>
      <c r="U23" s="749"/>
      <c r="V23" s="749"/>
      <c r="W23" s="750"/>
      <c r="X23" s="18"/>
    </row>
    <row r="24" spans="3:24" x14ac:dyDescent="0.4">
      <c r="C24" s="733" t="s">
        <v>1362</v>
      </c>
      <c r="D24" s="734"/>
      <c r="E24" s="734"/>
      <c r="F24" s="558" t="str" cm="1">
        <f t="array" aca="1" ref="F24" ca="1">OFFSET(INDIRECT($A$1),9,6)&amp;""</f>
        <v/>
      </c>
      <c r="G24" s="559"/>
      <c r="H24" s="559"/>
      <c r="I24" s="559"/>
      <c r="J24" s="755" t="s">
        <v>1363</v>
      </c>
      <c r="K24" s="755"/>
      <c r="L24" s="755"/>
      <c r="M24" s="532" t="str" cm="1">
        <f t="array" aca="1" ref="M24" ca="1">OFFSET(INDIRECT($A$1),11,6)&amp;""</f>
        <v/>
      </c>
      <c r="N24" s="533"/>
      <c r="O24" s="533"/>
      <c r="P24" s="533"/>
      <c r="Q24" s="533"/>
      <c r="R24" s="533"/>
      <c r="S24" s="533"/>
      <c r="T24" s="533"/>
      <c r="U24" s="533"/>
      <c r="V24" s="533"/>
      <c r="W24" s="534"/>
      <c r="X24" s="18"/>
    </row>
    <row r="25" spans="3:24" x14ac:dyDescent="0.4">
      <c r="C25" s="733"/>
      <c r="D25" s="734"/>
      <c r="E25" s="734"/>
      <c r="F25" s="562"/>
      <c r="G25" s="563"/>
      <c r="H25" s="563"/>
      <c r="I25" s="563"/>
      <c r="J25" s="755"/>
      <c r="K25" s="755"/>
      <c r="L25" s="755"/>
      <c r="M25" s="535"/>
      <c r="N25" s="536"/>
      <c r="O25" s="536"/>
      <c r="P25" s="536"/>
      <c r="Q25" s="536"/>
      <c r="R25" s="536"/>
      <c r="S25" s="536"/>
      <c r="T25" s="536"/>
      <c r="U25" s="536"/>
      <c r="V25" s="536"/>
      <c r="W25" s="537"/>
      <c r="X25" s="18"/>
    </row>
    <row r="26" spans="3:24" x14ac:dyDescent="0.4">
      <c r="C26" s="733" t="s">
        <v>1364</v>
      </c>
      <c r="D26" s="734"/>
      <c r="E26" s="734"/>
      <c r="F26" s="532" t="str" cm="1">
        <f t="array" aca="1" ref="F26" ca="1">OFFSET(INDIRECT($A$1),12,6)&amp;""</f>
        <v/>
      </c>
      <c r="G26" s="533"/>
      <c r="H26" s="533"/>
      <c r="I26" s="533"/>
      <c r="J26" s="533"/>
      <c r="K26" s="533"/>
      <c r="L26" s="649"/>
      <c r="M26" s="532" t="str" cm="1">
        <f t="array" aca="1" ref="M26" ca="1">OFFSET(INDIRECT($A$1),13,6)&amp;""</f>
        <v/>
      </c>
      <c r="N26" s="533"/>
      <c r="O26" s="533"/>
      <c r="P26" s="533"/>
      <c r="Q26" s="533"/>
      <c r="R26" s="533"/>
      <c r="S26" s="533"/>
      <c r="T26" s="747"/>
      <c r="U26" s="747"/>
      <c r="V26" s="747"/>
      <c r="W26" s="748"/>
      <c r="X26" s="18"/>
    </row>
    <row r="27" spans="3:24" x14ac:dyDescent="0.4">
      <c r="C27" s="733"/>
      <c r="D27" s="734"/>
      <c r="E27" s="734"/>
      <c r="F27" s="627"/>
      <c r="G27" s="628"/>
      <c r="H27" s="628"/>
      <c r="I27" s="628"/>
      <c r="J27" s="628"/>
      <c r="K27" s="628"/>
      <c r="L27" s="760"/>
      <c r="M27" s="627"/>
      <c r="N27" s="628"/>
      <c r="O27" s="628"/>
      <c r="P27" s="628"/>
      <c r="Q27" s="628"/>
      <c r="R27" s="628"/>
      <c r="S27" s="628"/>
      <c r="T27" s="775"/>
      <c r="U27" s="775"/>
      <c r="V27" s="775"/>
      <c r="W27" s="776"/>
      <c r="X27" s="18"/>
    </row>
    <row r="28" spans="3:24" x14ac:dyDescent="0.4">
      <c r="C28" s="733"/>
      <c r="D28" s="734"/>
      <c r="E28" s="734"/>
      <c r="F28" s="627"/>
      <c r="G28" s="628"/>
      <c r="H28" s="628"/>
      <c r="I28" s="628"/>
      <c r="J28" s="628"/>
      <c r="K28" s="628"/>
      <c r="L28" s="760"/>
      <c r="M28" s="627"/>
      <c r="N28" s="628"/>
      <c r="O28" s="628"/>
      <c r="P28" s="628"/>
      <c r="Q28" s="628"/>
      <c r="R28" s="628"/>
      <c r="S28" s="628"/>
      <c r="T28" s="775"/>
      <c r="U28" s="775"/>
      <c r="V28" s="775"/>
      <c r="W28" s="776"/>
      <c r="X28" s="18"/>
    </row>
    <row r="29" spans="3:24" x14ac:dyDescent="0.4">
      <c r="C29" s="733"/>
      <c r="D29" s="734"/>
      <c r="E29" s="734"/>
      <c r="F29" s="535"/>
      <c r="G29" s="536"/>
      <c r="H29" s="536"/>
      <c r="I29" s="536"/>
      <c r="J29" s="536"/>
      <c r="K29" s="536"/>
      <c r="L29" s="551"/>
      <c r="M29" s="535"/>
      <c r="N29" s="536"/>
      <c r="O29" s="536"/>
      <c r="P29" s="536"/>
      <c r="Q29" s="536"/>
      <c r="R29" s="536"/>
      <c r="S29" s="536"/>
      <c r="T29" s="749"/>
      <c r="U29" s="749"/>
      <c r="V29" s="749"/>
      <c r="W29" s="750"/>
      <c r="X29" s="18"/>
    </row>
    <row r="30" spans="3:24" x14ac:dyDescent="0.4">
      <c r="C30" s="482" t="s">
        <v>1365</v>
      </c>
      <c r="D30" s="483"/>
      <c r="E30" s="483"/>
      <c r="F30" s="483"/>
      <c r="G30" s="483"/>
      <c r="H30" s="483"/>
      <c r="I30" s="483"/>
      <c r="J30" s="483"/>
      <c r="K30" s="483"/>
      <c r="L30" s="483"/>
      <c r="M30" s="483"/>
      <c r="N30" s="483"/>
      <c r="O30" s="483"/>
      <c r="P30" s="483"/>
      <c r="Q30" s="483"/>
      <c r="R30" s="483"/>
      <c r="S30" s="483"/>
      <c r="T30" s="777"/>
      <c r="U30" s="777"/>
      <c r="V30" s="777"/>
      <c r="W30" s="778"/>
      <c r="X30" s="18"/>
    </row>
    <row r="31" spans="3:24" x14ac:dyDescent="0.4">
      <c r="C31" s="485"/>
      <c r="D31" s="486"/>
      <c r="E31" s="486"/>
      <c r="F31" s="486"/>
      <c r="G31" s="486"/>
      <c r="H31" s="486"/>
      <c r="I31" s="486"/>
      <c r="J31" s="486"/>
      <c r="K31" s="486"/>
      <c r="L31" s="486"/>
      <c r="M31" s="486"/>
      <c r="N31" s="486"/>
      <c r="O31" s="486"/>
      <c r="P31" s="486"/>
      <c r="Q31" s="486"/>
      <c r="R31" s="486"/>
      <c r="S31" s="486"/>
      <c r="T31" s="779"/>
      <c r="U31" s="779"/>
      <c r="V31" s="779"/>
      <c r="W31" s="780"/>
      <c r="X31" s="18"/>
    </row>
    <row r="32" spans="3:24" x14ac:dyDescent="0.4">
      <c r="C32" s="761" t="str" cm="1">
        <f t="array" aca="1" ref="C32" ca="1">OFFSET(INDIRECT($A$1),14,6)&amp;""</f>
        <v/>
      </c>
      <c r="D32" s="762"/>
      <c r="E32" s="762"/>
      <c r="F32" s="762"/>
      <c r="G32" s="762"/>
      <c r="H32" s="762"/>
      <c r="I32" s="762"/>
      <c r="J32" s="762"/>
      <c r="K32" s="762"/>
      <c r="L32" s="762"/>
      <c r="M32" s="762"/>
      <c r="N32" s="762"/>
      <c r="O32" s="762"/>
      <c r="P32" s="762"/>
      <c r="Q32" s="762"/>
      <c r="R32" s="762"/>
      <c r="S32" s="762"/>
      <c r="T32" s="762"/>
      <c r="U32" s="762"/>
      <c r="V32" s="762"/>
      <c r="W32" s="763"/>
      <c r="X32" s="18"/>
    </row>
    <row r="33" spans="3:24" x14ac:dyDescent="0.4">
      <c r="C33" s="761"/>
      <c r="D33" s="762"/>
      <c r="E33" s="762"/>
      <c r="F33" s="762"/>
      <c r="G33" s="762"/>
      <c r="H33" s="762"/>
      <c r="I33" s="762"/>
      <c r="J33" s="762"/>
      <c r="K33" s="762"/>
      <c r="L33" s="762"/>
      <c r="M33" s="762"/>
      <c r="N33" s="762"/>
      <c r="O33" s="762"/>
      <c r="P33" s="762"/>
      <c r="Q33" s="762"/>
      <c r="R33" s="762"/>
      <c r="S33" s="762"/>
      <c r="T33" s="762"/>
      <c r="U33" s="762"/>
      <c r="V33" s="762"/>
      <c r="W33" s="763"/>
      <c r="X33" s="18"/>
    </row>
    <row r="34" spans="3:24" x14ac:dyDescent="0.4">
      <c r="C34" s="761"/>
      <c r="D34" s="762"/>
      <c r="E34" s="762"/>
      <c r="F34" s="762"/>
      <c r="G34" s="762"/>
      <c r="H34" s="762"/>
      <c r="I34" s="762"/>
      <c r="J34" s="762"/>
      <c r="K34" s="762"/>
      <c r="L34" s="762"/>
      <c r="M34" s="762"/>
      <c r="N34" s="762"/>
      <c r="O34" s="762"/>
      <c r="P34" s="762"/>
      <c r="Q34" s="762"/>
      <c r="R34" s="762"/>
      <c r="S34" s="762"/>
      <c r="T34" s="762"/>
      <c r="U34" s="762"/>
      <c r="V34" s="762"/>
      <c r="W34" s="763"/>
      <c r="X34" s="18"/>
    </row>
    <row r="35" spans="3:24" x14ac:dyDescent="0.4">
      <c r="C35" s="761"/>
      <c r="D35" s="762"/>
      <c r="E35" s="762"/>
      <c r="F35" s="762"/>
      <c r="G35" s="762"/>
      <c r="H35" s="762"/>
      <c r="I35" s="762"/>
      <c r="J35" s="762"/>
      <c r="K35" s="762"/>
      <c r="L35" s="762"/>
      <c r="M35" s="762"/>
      <c r="N35" s="762"/>
      <c r="O35" s="762"/>
      <c r="P35" s="762"/>
      <c r="Q35" s="762"/>
      <c r="R35" s="762"/>
      <c r="S35" s="762"/>
      <c r="T35" s="762"/>
      <c r="U35" s="762"/>
      <c r="V35" s="762"/>
      <c r="W35" s="763"/>
      <c r="X35" s="18"/>
    </row>
    <row r="36" spans="3:24" x14ac:dyDescent="0.4">
      <c r="C36" s="761"/>
      <c r="D36" s="762"/>
      <c r="E36" s="762"/>
      <c r="F36" s="762"/>
      <c r="G36" s="762"/>
      <c r="H36" s="762"/>
      <c r="I36" s="762"/>
      <c r="J36" s="762"/>
      <c r="K36" s="762"/>
      <c r="L36" s="762"/>
      <c r="M36" s="762"/>
      <c r="N36" s="762"/>
      <c r="O36" s="762"/>
      <c r="P36" s="762"/>
      <c r="Q36" s="762"/>
      <c r="R36" s="762"/>
      <c r="S36" s="762"/>
      <c r="T36" s="762"/>
      <c r="U36" s="762"/>
      <c r="V36" s="762"/>
      <c r="W36" s="763"/>
      <c r="X36" s="18"/>
    </row>
    <row r="37" spans="3:24" x14ac:dyDescent="0.4">
      <c r="C37" s="761"/>
      <c r="D37" s="762"/>
      <c r="E37" s="762"/>
      <c r="F37" s="762"/>
      <c r="G37" s="762"/>
      <c r="H37" s="762"/>
      <c r="I37" s="762"/>
      <c r="J37" s="762"/>
      <c r="K37" s="762"/>
      <c r="L37" s="762"/>
      <c r="M37" s="762"/>
      <c r="N37" s="762"/>
      <c r="O37" s="762"/>
      <c r="P37" s="762"/>
      <c r="Q37" s="762"/>
      <c r="R37" s="762"/>
      <c r="S37" s="762"/>
      <c r="T37" s="762"/>
      <c r="U37" s="762"/>
      <c r="V37" s="762"/>
      <c r="W37" s="763"/>
      <c r="X37" s="18"/>
    </row>
    <row r="38" spans="3:24" x14ac:dyDescent="0.4">
      <c r="C38" s="761"/>
      <c r="D38" s="762"/>
      <c r="E38" s="762"/>
      <c r="F38" s="762"/>
      <c r="G38" s="762"/>
      <c r="H38" s="762"/>
      <c r="I38" s="762"/>
      <c r="J38" s="762"/>
      <c r="K38" s="762"/>
      <c r="L38" s="762"/>
      <c r="M38" s="762"/>
      <c r="N38" s="762"/>
      <c r="O38" s="762"/>
      <c r="P38" s="762"/>
      <c r="Q38" s="762"/>
      <c r="R38" s="762"/>
      <c r="S38" s="762"/>
      <c r="T38" s="762"/>
      <c r="U38" s="762"/>
      <c r="V38" s="762"/>
      <c r="W38" s="763"/>
      <c r="X38" s="18"/>
    </row>
    <row r="39" spans="3:24" x14ac:dyDescent="0.4">
      <c r="C39" s="761"/>
      <c r="D39" s="762"/>
      <c r="E39" s="762"/>
      <c r="F39" s="762"/>
      <c r="G39" s="762"/>
      <c r="H39" s="762"/>
      <c r="I39" s="762"/>
      <c r="J39" s="762"/>
      <c r="K39" s="762"/>
      <c r="L39" s="762"/>
      <c r="M39" s="762"/>
      <c r="N39" s="762"/>
      <c r="O39" s="762"/>
      <c r="P39" s="762"/>
      <c r="Q39" s="762"/>
      <c r="R39" s="762"/>
      <c r="S39" s="762"/>
      <c r="T39" s="762"/>
      <c r="U39" s="762"/>
      <c r="V39" s="762"/>
      <c r="W39" s="763"/>
      <c r="X39" s="18"/>
    </row>
    <row r="40" spans="3:24" x14ac:dyDescent="0.4">
      <c r="C40" s="761"/>
      <c r="D40" s="762"/>
      <c r="E40" s="762"/>
      <c r="F40" s="762"/>
      <c r="G40" s="762"/>
      <c r="H40" s="762"/>
      <c r="I40" s="762"/>
      <c r="J40" s="762"/>
      <c r="K40" s="762"/>
      <c r="L40" s="762"/>
      <c r="M40" s="762"/>
      <c r="N40" s="762"/>
      <c r="O40" s="762"/>
      <c r="P40" s="762"/>
      <c r="Q40" s="762"/>
      <c r="R40" s="762"/>
      <c r="S40" s="762"/>
      <c r="T40" s="762"/>
      <c r="U40" s="762"/>
      <c r="V40" s="762"/>
      <c r="W40" s="763"/>
      <c r="X40" s="18"/>
    </row>
    <row r="41" spans="3:24" x14ac:dyDescent="0.4">
      <c r="C41" s="761"/>
      <c r="D41" s="762"/>
      <c r="E41" s="762"/>
      <c r="F41" s="762"/>
      <c r="G41" s="762"/>
      <c r="H41" s="762"/>
      <c r="I41" s="762"/>
      <c r="J41" s="762"/>
      <c r="K41" s="762"/>
      <c r="L41" s="762"/>
      <c r="M41" s="762"/>
      <c r="N41" s="762"/>
      <c r="O41" s="762"/>
      <c r="P41" s="762"/>
      <c r="Q41" s="762"/>
      <c r="R41" s="762"/>
      <c r="S41" s="762"/>
      <c r="T41" s="762"/>
      <c r="U41" s="762"/>
      <c r="V41" s="762"/>
      <c r="W41" s="763"/>
      <c r="X41" s="18"/>
    </row>
    <row r="42" spans="3:24" x14ac:dyDescent="0.4">
      <c r="C42" s="761"/>
      <c r="D42" s="762"/>
      <c r="E42" s="762"/>
      <c r="F42" s="762"/>
      <c r="G42" s="762"/>
      <c r="H42" s="762"/>
      <c r="I42" s="762"/>
      <c r="J42" s="762"/>
      <c r="K42" s="762"/>
      <c r="L42" s="762"/>
      <c r="M42" s="762"/>
      <c r="N42" s="762"/>
      <c r="O42" s="762"/>
      <c r="P42" s="762"/>
      <c r="Q42" s="762"/>
      <c r="R42" s="762"/>
      <c r="S42" s="762"/>
      <c r="T42" s="762"/>
      <c r="U42" s="762"/>
      <c r="V42" s="762"/>
      <c r="W42" s="763"/>
      <c r="X42" s="18"/>
    </row>
    <row r="43" spans="3:24" x14ac:dyDescent="0.4">
      <c r="C43" s="761"/>
      <c r="D43" s="762"/>
      <c r="E43" s="762"/>
      <c r="F43" s="762"/>
      <c r="G43" s="762"/>
      <c r="H43" s="762"/>
      <c r="I43" s="762"/>
      <c r="J43" s="762"/>
      <c r="K43" s="762"/>
      <c r="L43" s="762"/>
      <c r="M43" s="762"/>
      <c r="N43" s="762"/>
      <c r="O43" s="762"/>
      <c r="P43" s="762"/>
      <c r="Q43" s="762"/>
      <c r="R43" s="762"/>
      <c r="S43" s="762"/>
      <c r="T43" s="762"/>
      <c r="U43" s="762"/>
      <c r="V43" s="762"/>
      <c r="W43" s="763"/>
      <c r="X43" s="18"/>
    </row>
    <row r="44" spans="3:24" x14ac:dyDescent="0.4">
      <c r="C44" s="761"/>
      <c r="D44" s="762"/>
      <c r="E44" s="762"/>
      <c r="F44" s="762"/>
      <c r="G44" s="762"/>
      <c r="H44" s="762"/>
      <c r="I44" s="762"/>
      <c r="J44" s="762"/>
      <c r="K44" s="762"/>
      <c r="L44" s="762"/>
      <c r="M44" s="762"/>
      <c r="N44" s="762"/>
      <c r="O44" s="762"/>
      <c r="P44" s="762"/>
      <c r="Q44" s="762"/>
      <c r="R44" s="762"/>
      <c r="S44" s="762"/>
      <c r="T44" s="762"/>
      <c r="U44" s="762"/>
      <c r="V44" s="762"/>
      <c r="W44" s="763"/>
      <c r="X44" s="18"/>
    </row>
    <row r="45" spans="3:24" x14ac:dyDescent="0.4">
      <c r="C45" s="761"/>
      <c r="D45" s="762"/>
      <c r="E45" s="762"/>
      <c r="F45" s="762"/>
      <c r="G45" s="762"/>
      <c r="H45" s="762"/>
      <c r="I45" s="762"/>
      <c r="J45" s="762"/>
      <c r="K45" s="762"/>
      <c r="L45" s="762"/>
      <c r="M45" s="762"/>
      <c r="N45" s="762"/>
      <c r="O45" s="762"/>
      <c r="P45" s="762"/>
      <c r="Q45" s="762"/>
      <c r="R45" s="762"/>
      <c r="S45" s="762"/>
      <c r="T45" s="762"/>
      <c r="U45" s="762"/>
      <c r="V45" s="762"/>
      <c r="W45" s="763"/>
      <c r="X45" s="18"/>
    </row>
    <row r="46" spans="3:24" x14ac:dyDescent="0.4">
      <c r="C46" s="761"/>
      <c r="D46" s="762"/>
      <c r="E46" s="762"/>
      <c r="F46" s="762"/>
      <c r="G46" s="762"/>
      <c r="H46" s="762"/>
      <c r="I46" s="762"/>
      <c r="J46" s="762"/>
      <c r="K46" s="762"/>
      <c r="L46" s="762"/>
      <c r="M46" s="762"/>
      <c r="N46" s="762"/>
      <c r="O46" s="762"/>
      <c r="P46" s="762"/>
      <c r="Q46" s="762"/>
      <c r="R46" s="762"/>
      <c r="S46" s="762"/>
      <c r="T46" s="762"/>
      <c r="U46" s="762"/>
      <c r="V46" s="762"/>
      <c r="W46" s="763"/>
      <c r="X46" s="18"/>
    </row>
    <row r="47" spans="3:24" x14ac:dyDescent="0.4">
      <c r="C47" s="761"/>
      <c r="D47" s="762"/>
      <c r="E47" s="762"/>
      <c r="F47" s="762"/>
      <c r="G47" s="762"/>
      <c r="H47" s="762"/>
      <c r="I47" s="762"/>
      <c r="J47" s="762"/>
      <c r="K47" s="762"/>
      <c r="L47" s="762"/>
      <c r="M47" s="762"/>
      <c r="N47" s="762"/>
      <c r="O47" s="762"/>
      <c r="P47" s="762"/>
      <c r="Q47" s="762"/>
      <c r="R47" s="762"/>
      <c r="S47" s="762"/>
      <c r="T47" s="762"/>
      <c r="U47" s="762"/>
      <c r="V47" s="762"/>
      <c r="W47" s="763"/>
      <c r="X47" s="18"/>
    </row>
    <row r="48" spans="3:24" x14ac:dyDescent="0.4">
      <c r="C48" s="761"/>
      <c r="D48" s="762"/>
      <c r="E48" s="762"/>
      <c r="F48" s="762"/>
      <c r="G48" s="762"/>
      <c r="H48" s="762"/>
      <c r="I48" s="762"/>
      <c r="J48" s="762"/>
      <c r="K48" s="762"/>
      <c r="L48" s="762"/>
      <c r="M48" s="762"/>
      <c r="N48" s="762"/>
      <c r="O48" s="762"/>
      <c r="P48" s="762"/>
      <c r="Q48" s="762"/>
      <c r="R48" s="762"/>
      <c r="S48" s="762"/>
      <c r="T48" s="762"/>
      <c r="U48" s="762"/>
      <c r="V48" s="762"/>
      <c r="W48" s="763"/>
      <c r="X48" s="18"/>
    </row>
    <row r="49" spans="2:24" x14ac:dyDescent="0.4">
      <c r="C49" s="761"/>
      <c r="D49" s="762"/>
      <c r="E49" s="762"/>
      <c r="F49" s="762"/>
      <c r="G49" s="762"/>
      <c r="H49" s="762"/>
      <c r="I49" s="762"/>
      <c r="J49" s="762"/>
      <c r="K49" s="762"/>
      <c r="L49" s="762"/>
      <c r="M49" s="762"/>
      <c r="N49" s="762"/>
      <c r="O49" s="762"/>
      <c r="P49" s="762"/>
      <c r="Q49" s="762"/>
      <c r="R49" s="762"/>
      <c r="S49" s="762"/>
      <c r="T49" s="762"/>
      <c r="U49" s="762"/>
      <c r="V49" s="762"/>
      <c r="W49" s="763"/>
      <c r="X49" s="18"/>
    </row>
    <row r="50" spans="2:24" x14ac:dyDescent="0.4">
      <c r="C50" s="761"/>
      <c r="D50" s="762"/>
      <c r="E50" s="762"/>
      <c r="F50" s="762"/>
      <c r="G50" s="762"/>
      <c r="H50" s="762"/>
      <c r="I50" s="762"/>
      <c r="J50" s="762"/>
      <c r="K50" s="762"/>
      <c r="L50" s="762"/>
      <c r="M50" s="762"/>
      <c r="N50" s="762"/>
      <c r="O50" s="762"/>
      <c r="P50" s="762"/>
      <c r="Q50" s="762"/>
      <c r="R50" s="762"/>
      <c r="S50" s="762"/>
      <c r="T50" s="762"/>
      <c r="U50" s="762"/>
      <c r="V50" s="762"/>
      <c r="W50" s="763"/>
      <c r="X50" s="18"/>
    </row>
    <row r="51" spans="2:24" x14ac:dyDescent="0.4">
      <c r="C51" s="764"/>
      <c r="D51" s="765"/>
      <c r="E51" s="765"/>
      <c r="F51" s="765"/>
      <c r="G51" s="765"/>
      <c r="H51" s="765"/>
      <c r="I51" s="765"/>
      <c r="J51" s="765"/>
      <c r="K51" s="765"/>
      <c r="L51" s="765"/>
      <c r="M51" s="765"/>
      <c r="N51" s="765"/>
      <c r="O51" s="765"/>
      <c r="P51" s="765"/>
      <c r="Q51" s="765"/>
      <c r="R51" s="765"/>
      <c r="S51" s="765"/>
      <c r="T51" s="765"/>
      <c r="U51" s="765"/>
      <c r="V51" s="765"/>
      <c r="W51" s="766"/>
      <c r="X51" s="18"/>
    </row>
    <row r="52" spans="2:24" x14ac:dyDescent="0.4">
      <c r="C52" s="733" t="s">
        <v>1366</v>
      </c>
      <c r="D52" s="734"/>
      <c r="E52" s="734"/>
      <c r="F52" s="737" t="str" cm="1">
        <f t="array" aca="1" ref="F52" ca="1">OFFSET(INDIRECT($A$1),15,6)&amp;""</f>
        <v/>
      </c>
      <c r="G52" s="737"/>
      <c r="H52" s="737"/>
      <c r="I52" s="737"/>
      <c r="J52" s="737"/>
      <c r="K52" s="737"/>
      <c r="L52" s="737"/>
      <c r="M52" s="737"/>
      <c r="N52" s="737"/>
      <c r="O52" s="737"/>
      <c r="P52" s="737"/>
      <c r="Q52" s="737"/>
      <c r="R52" s="737"/>
      <c r="S52" s="737"/>
      <c r="T52" s="737"/>
      <c r="U52" s="737"/>
      <c r="V52" s="737"/>
      <c r="W52" s="738"/>
      <c r="X52" s="18"/>
    </row>
    <row r="53" spans="2:24" ht="12.75" thickBot="1" x14ac:dyDescent="0.45">
      <c r="C53" s="767"/>
      <c r="D53" s="768"/>
      <c r="E53" s="768"/>
      <c r="F53" s="769"/>
      <c r="G53" s="769"/>
      <c r="H53" s="769"/>
      <c r="I53" s="769"/>
      <c r="J53" s="769"/>
      <c r="K53" s="769"/>
      <c r="L53" s="769"/>
      <c r="M53" s="769"/>
      <c r="N53" s="769"/>
      <c r="O53" s="769"/>
      <c r="P53" s="769"/>
      <c r="Q53" s="769"/>
      <c r="R53" s="769"/>
      <c r="S53" s="769"/>
      <c r="T53" s="769"/>
      <c r="U53" s="769"/>
      <c r="V53" s="769"/>
      <c r="W53" s="770"/>
      <c r="X53" s="18"/>
    </row>
    <row r="54" spans="2:24" x14ac:dyDescent="0.4">
      <c r="C54" s="23"/>
      <c r="D54" s="23"/>
      <c r="E54" s="23"/>
      <c r="F54" s="23"/>
      <c r="G54" s="23"/>
      <c r="H54" s="23"/>
      <c r="I54" s="23"/>
      <c r="J54" s="23"/>
      <c r="K54" s="23"/>
      <c r="L54" s="23"/>
      <c r="M54" s="23"/>
      <c r="N54" s="23"/>
      <c r="O54" s="23"/>
      <c r="P54" s="23"/>
      <c r="Q54" s="23"/>
      <c r="R54" s="23"/>
      <c r="S54" s="23"/>
      <c r="T54" s="23"/>
      <c r="U54" s="23"/>
      <c r="V54" s="23"/>
      <c r="W54" s="23"/>
      <c r="X54" s="18"/>
    </row>
    <row r="55" spans="2:24" x14ac:dyDescent="0.4">
      <c r="C55" s="23"/>
      <c r="D55" s="23"/>
      <c r="E55" s="23"/>
      <c r="F55" s="23"/>
      <c r="G55" s="23"/>
      <c r="H55" s="23"/>
      <c r="I55" s="23"/>
      <c r="J55" s="23"/>
      <c r="K55" s="23"/>
      <c r="L55" s="23"/>
      <c r="M55" s="23"/>
      <c r="N55" s="23"/>
      <c r="O55" s="23"/>
      <c r="P55" s="23"/>
      <c r="Q55" s="23"/>
      <c r="R55" s="23"/>
      <c r="S55" s="23"/>
      <c r="T55" s="23"/>
      <c r="U55" s="23"/>
      <c r="V55" s="23"/>
      <c r="W55" s="23"/>
      <c r="X55" s="18"/>
    </row>
    <row r="56" spans="2:24" ht="12.75" thickBot="1" x14ac:dyDescent="0.45">
      <c r="C56" s="23"/>
      <c r="D56" s="23"/>
      <c r="E56" s="23"/>
      <c r="F56" s="23"/>
      <c r="G56" s="23"/>
      <c r="H56" s="23"/>
      <c r="I56" s="23"/>
      <c r="J56" s="23"/>
      <c r="K56" s="23"/>
      <c r="L56" s="23"/>
      <c r="M56" s="23"/>
      <c r="N56" s="23"/>
      <c r="O56" s="23"/>
      <c r="P56" s="23"/>
      <c r="Q56" s="23"/>
      <c r="R56" s="23"/>
      <c r="S56" s="23"/>
      <c r="T56" s="23"/>
      <c r="U56" s="23"/>
      <c r="V56" s="23"/>
      <c r="W56" s="23"/>
      <c r="X56" s="18"/>
    </row>
    <row r="57" spans="2:24" ht="12.75" customHeight="1" x14ac:dyDescent="0.4">
      <c r="C57" s="730" t="s">
        <v>1367</v>
      </c>
      <c r="D57" s="730"/>
      <c r="E57" s="730"/>
      <c r="F57" s="730"/>
      <c r="G57" s="730"/>
      <c r="H57" s="730"/>
      <c r="I57" s="771" t="str" cm="1">
        <f t="array" aca="1" ref="I57" ca="1">OFFSET(INDIRECT($A$1),16,6)&amp;""</f>
        <v/>
      </c>
      <c r="J57" s="772"/>
      <c r="K57" s="23"/>
      <c r="L57" s="23"/>
      <c r="M57" s="23"/>
      <c r="N57" s="23"/>
      <c r="O57" s="23"/>
      <c r="P57" s="23"/>
      <c r="Q57" s="23"/>
      <c r="R57" s="23"/>
      <c r="S57" s="23"/>
      <c r="T57" s="23"/>
      <c r="U57" s="23"/>
      <c r="V57" s="23"/>
      <c r="W57" s="23"/>
      <c r="X57" s="18"/>
    </row>
    <row r="58" spans="2:24" ht="12.75" customHeight="1" thickBot="1" x14ac:dyDescent="0.45">
      <c r="C58" s="730"/>
      <c r="D58" s="730"/>
      <c r="E58" s="730"/>
      <c r="F58" s="730"/>
      <c r="G58" s="730"/>
      <c r="H58" s="730"/>
      <c r="I58" s="773"/>
      <c r="J58" s="774"/>
      <c r="K58" s="23"/>
      <c r="L58" s="23"/>
      <c r="M58" s="23"/>
      <c r="N58" s="23"/>
      <c r="O58" s="23"/>
      <c r="P58" s="23"/>
      <c r="Q58" s="23"/>
      <c r="R58" s="23"/>
      <c r="S58" s="23"/>
      <c r="T58" s="23"/>
      <c r="U58" s="23"/>
      <c r="V58" s="23"/>
      <c r="W58" s="23"/>
      <c r="X58" s="18"/>
    </row>
    <row r="59" spans="2:24" ht="5.0999999999999996" customHeight="1" thickBot="1" x14ac:dyDescent="0.45">
      <c r="C59" s="18"/>
      <c r="D59" s="18"/>
      <c r="E59" s="18"/>
      <c r="F59" s="18"/>
      <c r="G59" s="18"/>
      <c r="H59" s="18"/>
      <c r="I59" s="18"/>
      <c r="J59" s="18"/>
      <c r="K59" s="18"/>
      <c r="L59" s="18"/>
      <c r="M59" s="18"/>
      <c r="N59" s="18"/>
      <c r="O59" s="18"/>
      <c r="P59" s="18"/>
      <c r="Q59" s="18"/>
      <c r="R59" s="18"/>
      <c r="S59" s="18"/>
      <c r="T59" s="18"/>
      <c r="U59" s="18"/>
      <c r="V59" s="18"/>
      <c r="W59" s="18"/>
      <c r="X59" s="18"/>
    </row>
    <row r="60" spans="2:24" ht="12" customHeight="1" x14ac:dyDescent="0.4">
      <c r="B60" s="16" t="s">
        <v>427</v>
      </c>
      <c r="C60" s="731" t="s">
        <v>1368</v>
      </c>
      <c r="D60" s="732"/>
      <c r="E60" s="732"/>
      <c r="F60" s="735" t="str" cm="1">
        <f t="array" aca="1" ref="F60" ca="1">OFFSET(INDIRECT($A$1),17,6)&amp;""</f>
        <v/>
      </c>
      <c r="G60" s="735"/>
      <c r="H60" s="735"/>
      <c r="I60" s="735"/>
      <c r="J60" s="735"/>
      <c r="K60" s="735"/>
      <c r="L60" s="735"/>
      <c r="M60" s="735"/>
      <c r="N60" s="735"/>
      <c r="O60" s="735"/>
      <c r="P60" s="735"/>
      <c r="Q60" s="735"/>
      <c r="R60" s="735"/>
      <c r="S60" s="735"/>
      <c r="T60" s="735"/>
      <c r="U60" s="735"/>
      <c r="V60" s="735"/>
      <c r="W60" s="736"/>
      <c r="X60" s="18"/>
    </row>
    <row r="61" spans="2:24" x14ac:dyDescent="0.4">
      <c r="C61" s="733"/>
      <c r="D61" s="734"/>
      <c r="E61" s="734"/>
      <c r="F61" s="737"/>
      <c r="G61" s="737"/>
      <c r="H61" s="737"/>
      <c r="I61" s="737"/>
      <c r="J61" s="737"/>
      <c r="K61" s="737"/>
      <c r="L61" s="737"/>
      <c r="M61" s="737"/>
      <c r="N61" s="737"/>
      <c r="O61" s="737"/>
      <c r="P61" s="737"/>
      <c r="Q61" s="737"/>
      <c r="R61" s="737"/>
      <c r="S61" s="737"/>
      <c r="T61" s="737"/>
      <c r="U61" s="737"/>
      <c r="V61" s="737"/>
      <c r="W61" s="738"/>
      <c r="X61" s="18"/>
    </row>
    <row r="62" spans="2:24" x14ac:dyDescent="0.4">
      <c r="C62" s="752" t="s">
        <v>1369</v>
      </c>
      <c r="D62" s="753"/>
      <c r="E62" s="753"/>
      <c r="F62" s="737" t="str" cm="1">
        <f t="array" aca="1" ref="F62" ca="1">OFFSET(INDIRECT($A$1),18,6)&amp;""</f>
        <v/>
      </c>
      <c r="G62" s="737"/>
      <c r="H62" s="737"/>
      <c r="I62" s="737"/>
      <c r="J62" s="737"/>
      <c r="K62" s="737"/>
      <c r="L62" s="737"/>
      <c r="M62" s="737"/>
      <c r="N62" s="737"/>
      <c r="O62" s="737"/>
      <c r="P62" s="737"/>
      <c r="Q62" s="737"/>
      <c r="R62" s="737"/>
      <c r="S62" s="737"/>
      <c r="T62" s="737"/>
      <c r="U62" s="737"/>
      <c r="V62" s="737"/>
      <c r="W62" s="738"/>
      <c r="X62" s="18"/>
    </row>
    <row r="63" spans="2:24" x14ac:dyDescent="0.4">
      <c r="C63" s="752"/>
      <c r="D63" s="753"/>
      <c r="E63" s="753"/>
      <c r="F63" s="737"/>
      <c r="G63" s="737"/>
      <c r="H63" s="737"/>
      <c r="I63" s="737"/>
      <c r="J63" s="737"/>
      <c r="K63" s="737"/>
      <c r="L63" s="737"/>
      <c r="M63" s="737"/>
      <c r="N63" s="737"/>
      <c r="O63" s="737"/>
      <c r="P63" s="737"/>
      <c r="Q63" s="737"/>
      <c r="R63" s="737"/>
      <c r="S63" s="737"/>
      <c r="T63" s="737"/>
      <c r="U63" s="737"/>
      <c r="V63" s="737"/>
      <c r="W63" s="738"/>
      <c r="X63" s="18"/>
    </row>
    <row r="64" spans="2:24" ht="12" customHeight="1" x14ac:dyDescent="0.4">
      <c r="C64" s="733" t="s">
        <v>1358</v>
      </c>
      <c r="D64" s="734"/>
      <c r="E64" s="734"/>
      <c r="F64" s="754" t="str" cm="1">
        <f t="array" aca="1" ref="F64" ca="1">OFFSET(INDIRECT($A$1),19,6)&amp;""</f>
        <v/>
      </c>
      <c r="G64" s="754"/>
      <c r="H64" s="532" t="str" cm="1">
        <f t="array" aca="1" ref="H64" ca="1">IF(F64="","",OFFSET(INDIRECT($A$1),20,6)&amp;"")</f>
        <v/>
      </c>
      <c r="I64" s="533"/>
      <c r="J64" s="533"/>
      <c r="K64" s="533"/>
      <c r="L64" s="533"/>
      <c r="M64" s="533"/>
      <c r="N64" s="533"/>
      <c r="O64" s="533"/>
      <c r="P64" s="533"/>
      <c r="Q64" s="518" t="s">
        <v>1370</v>
      </c>
      <c r="R64" s="483"/>
      <c r="S64" s="484"/>
      <c r="T64" s="488" t="str" cm="1">
        <f t="array" aca="1" ref="T64" ca="1">OFFSET(INDIRECT($A$1),21,6)&amp;""</f>
        <v/>
      </c>
      <c r="U64" s="489"/>
      <c r="V64" s="489"/>
      <c r="W64" s="494"/>
      <c r="X64" s="18"/>
    </row>
    <row r="65" spans="3:24" x14ac:dyDescent="0.4">
      <c r="C65" s="733"/>
      <c r="D65" s="734"/>
      <c r="E65" s="734"/>
      <c r="F65" s="754"/>
      <c r="G65" s="754"/>
      <c r="H65" s="535"/>
      <c r="I65" s="536"/>
      <c r="J65" s="536"/>
      <c r="K65" s="536"/>
      <c r="L65" s="536"/>
      <c r="M65" s="536"/>
      <c r="N65" s="536"/>
      <c r="O65" s="536"/>
      <c r="P65" s="536"/>
      <c r="Q65" s="519"/>
      <c r="R65" s="486"/>
      <c r="S65" s="487"/>
      <c r="T65" s="491"/>
      <c r="U65" s="492"/>
      <c r="V65" s="492"/>
      <c r="W65" s="495"/>
      <c r="X65" s="18"/>
    </row>
    <row r="66" spans="3:24" ht="12.75" customHeight="1" x14ac:dyDescent="0.4">
      <c r="C66" s="733" t="s">
        <v>1371</v>
      </c>
      <c r="D66" s="734"/>
      <c r="E66" s="734"/>
      <c r="F66" s="734"/>
      <c r="G66" s="734"/>
      <c r="H66" s="558" t="str" cm="1">
        <f t="array" aca="1" ref="H66" ca="1">OFFSET(INDIRECT($A$1),22,6)&amp;""</f>
        <v/>
      </c>
      <c r="I66" s="559"/>
      <c r="J66" s="559"/>
      <c r="K66" s="559"/>
      <c r="L66" s="559"/>
      <c r="M66" s="747"/>
      <c r="N66" s="747"/>
      <c r="O66" s="747"/>
      <c r="P66" s="747"/>
      <c r="Q66" s="747"/>
      <c r="R66" s="747"/>
      <c r="S66" s="747"/>
      <c r="T66" s="747"/>
      <c r="U66" s="747"/>
      <c r="V66" s="747"/>
      <c r="W66" s="748"/>
      <c r="X66" s="18"/>
    </row>
    <row r="67" spans="3:24" x14ac:dyDescent="0.4">
      <c r="C67" s="733"/>
      <c r="D67" s="734"/>
      <c r="E67" s="734"/>
      <c r="F67" s="734"/>
      <c r="G67" s="734"/>
      <c r="H67" s="562"/>
      <c r="I67" s="563"/>
      <c r="J67" s="563"/>
      <c r="K67" s="563"/>
      <c r="L67" s="563"/>
      <c r="M67" s="749"/>
      <c r="N67" s="749"/>
      <c r="O67" s="749"/>
      <c r="P67" s="749"/>
      <c r="Q67" s="749"/>
      <c r="R67" s="749"/>
      <c r="S67" s="749"/>
      <c r="T67" s="749"/>
      <c r="U67" s="749"/>
      <c r="V67" s="749"/>
      <c r="W67" s="750"/>
      <c r="X67" s="18"/>
    </row>
    <row r="68" spans="3:24" ht="12.75" customHeight="1" x14ac:dyDescent="0.4">
      <c r="C68" s="781" t="s">
        <v>1372</v>
      </c>
      <c r="D68" s="782"/>
      <c r="E68" s="782"/>
      <c r="F68" s="782"/>
      <c r="G68" s="782"/>
      <c r="H68" s="785" t="str" cm="1">
        <f t="array" aca="1" ref="H68" ca="1">OFFSET(INDIRECT($A$1),23,6)&amp;""</f>
        <v/>
      </c>
      <c r="I68" s="786"/>
      <c r="J68" s="786"/>
      <c r="K68" s="786"/>
      <c r="L68" s="786"/>
      <c r="M68" s="747"/>
      <c r="N68" s="747"/>
      <c r="O68" s="747"/>
      <c r="P68" s="747"/>
      <c r="Q68" s="747"/>
      <c r="R68" s="747"/>
      <c r="S68" s="747"/>
      <c r="T68" s="747"/>
      <c r="U68" s="747"/>
      <c r="V68" s="747"/>
      <c r="W68" s="748"/>
      <c r="X68" s="18"/>
    </row>
    <row r="69" spans="3:24" x14ac:dyDescent="0.4">
      <c r="C69" s="781"/>
      <c r="D69" s="782"/>
      <c r="E69" s="782"/>
      <c r="F69" s="782"/>
      <c r="G69" s="782"/>
      <c r="H69" s="787"/>
      <c r="I69" s="788"/>
      <c r="J69" s="788"/>
      <c r="K69" s="788"/>
      <c r="L69" s="788"/>
      <c r="M69" s="749"/>
      <c r="N69" s="749"/>
      <c r="O69" s="749"/>
      <c r="P69" s="749"/>
      <c r="Q69" s="749"/>
      <c r="R69" s="749"/>
      <c r="S69" s="749"/>
      <c r="T69" s="749"/>
      <c r="U69" s="749"/>
      <c r="V69" s="749"/>
      <c r="W69" s="750"/>
      <c r="X69" s="18"/>
    </row>
    <row r="70" spans="3:24" x14ac:dyDescent="0.4">
      <c r="C70" s="733" t="s">
        <v>1364</v>
      </c>
      <c r="D70" s="734"/>
      <c r="E70" s="734"/>
      <c r="F70" s="532" t="str" cm="1">
        <f t="array" aca="1" ref="F70" ca="1">OFFSET(INDIRECT($A$1),24,6)&amp;""</f>
        <v/>
      </c>
      <c r="G70" s="533"/>
      <c r="H70" s="533"/>
      <c r="I70" s="533"/>
      <c r="J70" s="533"/>
      <c r="K70" s="533"/>
      <c r="L70" s="649"/>
      <c r="M70" s="558" t="str" cm="1">
        <f t="array" aca="1" ref="M70" ca="1">OFFSET(INDIRECT($A$1),25,6)&amp;""</f>
        <v/>
      </c>
      <c r="N70" s="559"/>
      <c r="O70" s="559"/>
      <c r="P70" s="559"/>
      <c r="Q70" s="559"/>
      <c r="R70" s="559"/>
      <c r="S70" s="559"/>
      <c r="T70" s="789"/>
      <c r="U70" s="789"/>
      <c r="V70" s="789"/>
      <c r="W70" s="790"/>
      <c r="X70" s="18"/>
    </row>
    <row r="71" spans="3:24" x14ac:dyDescent="0.4">
      <c r="C71" s="783"/>
      <c r="D71" s="784"/>
      <c r="E71" s="784"/>
      <c r="F71" s="535"/>
      <c r="G71" s="536"/>
      <c r="H71" s="536"/>
      <c r="I71" s="536"/>
      <c r="J71" s="536"/>
      <c r="K71" s="536"/>
      <c r="L71" s="551"/>
      <c r="M71" s="562"/>
      <c r="N71" s="563"/>
      <c r="O71" s="563"/>
      <c r="P71" s="563"/>
      <c r="Q71" s="563"/>
      <c r="R71" s="563"/>
      <c r="S71" s="563"/>
      <c r="T71" s="791"/>
      <c r="U71" s="791"/>
      <c r="V71" s="791"/>
      <c r="W71" s="792"/>
      <c r="X71" s="18"/>
    </row>
    <row r="72" spans="3:24" x14ac:dyDescent="0.4">
      <c r="C72" s="733" t="s">
        <v>1366</v>
      </c>
      <c r="D72" s="734"/>
      <c r="E72" s="734"/>
      <c r="F72" s="737" t="str" cm="1">
        <f t="array" aca="1" ref="F72" ca="1">OFFSET(INDIRECT($A$1),26,6)&amp;""</f>
        <v/>
      </c>
      <c r="G72" s="737"/>
      <c r="H72" s="737"/>
      <c r="I72" s="737"/>
      <c r="J72" s="737"/>
      <c r="K72" s="737"/>
      <c r="L72" s="737"/>
      <c r="M72" s="737"/>
      <c r="N72" s="737"/>
      <c r="O72" s="737"/>
      <c r="P72" s="737"/>
      <c r="Q72" s="737"/>
      <c r="R72" s="737"/>
      <c r="S72" s="737"/>
      <c r="T72" s="737"/>
      <c r="U72" s="737"/>
      <c r="V72" s="737"/>
      <c r="W72" s="738"/>
      <c r="X72" s="18"/>
    </row>
    <row r="73" spans="3:24" ht="12.75" thickBot="1" x14ac:dyDescent="0.45">
      <c r="C73" s="767"/>
      <c r="D73" s="768"/>
      <c r="E73" s="768"/>
      <c r="F73" s="769"/>
      <c r="G73" s="769"/>
      <c r="H73" s="769"/>
      <c r="I73" s="769"/>
      <c r="J73" s="769"/>
      <c r="K73" s="769"/>
      <c r="L73" s="769"/>
      <c r="M73" s="769"/>
      <c r="N73" s="769"/>
      <c r="O73" s="769"/>
      <c r="P73" s="769"/>
      <c r="Q73" s="769"/>
      <c r="R73" s="769"/>
      <c r="S73" s="769"/>
      <c r="T73" s="769"/>
      <c r="U73" s="769"/>
      <c r="V73" s="769"/>
      <c r="W73" s="770"/>
      <c r="X73" s="18"/>
    </row>
    <row r="74" spans="3:24" x14ac:dyDescent="0.4">
      <c r="C74" s="23"/>
      <c r="D74" s="23"/>
      <c r="E74" s="23"/>
      <c r="F74" s="23"/>
      <c r="G74" s="23"/>
      <c r="H74" s="23"/>
      <c r="I74" s="23"/>
      <c r="J74" s="23"/>
      <c r="K74" s="23"/>
      <c r="L74" s="23"/>
      <c r="M74" s="23"/>
      <c r="N74" s="23"/>
      <c r="O74" s="23"/>
      <c r="P74" s="23"/>
      <c r="Q74" s="23"/>
      <c r="R74" s="23"/>
      <c r="S74" s="23"/>
      <c r="T74" s="23"/>
      <c r="U74" s="23"/>
      <c r="V74" s="23"/>
      <c r="W74" s="23"/>
      <c r="X74" s="18"/>
    </row>
    <row r="75" spans="3:24" x14ac:dyDescent="0.4">
      <c r="C75" s="18"/>
      <c r="D75" s="18"/>
      <c r="E75" s="18"/>
      <c r="F75" s="18"/>
      <c r="G75" s="18"/>
      <c r="H75" s="18"/>
      <c r="I75" s="18"/>
      <c r="J75" s="18"/>
      <c r="K75" s="18"/>
      <c r="L75" s="18"/>
      <c r="M75" s="18"/>
      <c r="N75" s="18"/>
      <c r="O75" s="18"/>
      <c r="P75" s="18"/>
      <c r="Q75" s="18"/>
      <c r="R75" s="18"/>
      <c r="S75" s="18"/>
      <c r="T75" s="18"/>
      <c r="U75" s="18"/>
      <c r="V75" s="18"/>
      <c r="W75" s="18"/>
      <c r="X75" s="18"/>
    </row>
    <row r="76" spans="3:24" x14ac:dyDescent="0.4">
      <c r="C76" s="18"/>
      <c r="D76" s="18"/>
      <c r="E76" s="18"/>
      <c r="F76" s="18"/>
      <c r="G76" s="18"/>
      <c r="H76" s="18"/>
      <c r="I76" s="18"/>
      <c r="J76" s="18"/>
      <c r="K76" s="18"/>
      <c r="L76" s="18"/>
      <c r="M76" s="18"/>
      <c r="N76" s="18"/>
      <c r="O76" s="18"/>
      <c r="P76" s="18"/>
      <c r="Q76" s="18"/>
      <c r="R76" s="18"/>
      <c r="S76" s="18"/>
      <c r="T76" s="18"/>
      <c r="U76" s="18"/>
      <c r="V76" s="18"/>
      <c r="W76" s="18"/>
    </row>
    <row r="77" spans="3:24" x14ac:dyDescent="0.4">
      <c r="C77" s="18"/>
      <c r="D77" s="18"/>
      <c r="E77" s="18"/>
      <c r="F77" s="18"/>
      <c r="G77" s="18"/>
      <c r="H77" s="18"/>
      <c r="I77" s="18"/>
      <c r="J77" s="18"/>
      <c r="K77" s="18"/>
      <c r="L77" s="18"/>
      <c r="M77" s="18"/>
      <c r="N77" s="18"/>
      <c r="O77" s="18"/>
      <c r="P77" s="18"/>
      <c r="Q77" s="18"/>
      <c r="R77" s="18"/>
      <c r="S77" s="18"/>
      <c r="T77" s="18"/>
      <c r="U77" s="18"/>
      <c r="V77" s="18"/>
      <c r="W77" s="18"/>
    </row>
    <row r="78" spans="3:24" x14ac:dyDescent="0.4">
      <c r="C78" s="18"/>
      <c r="D78" s="18"/>
      <c r="E78" s="18"/>
      <c r="F78" s="18"/>
      <c r="G78" s="18"/>
      <c r="H78" s="18"/>
      <c r="I78" s="18"/>
      <c r="J78" s="18"/>
      <c r="K78" s="18"/>
      <c r="L78" s="18"/>
      <c r="M78" s="18"/>
      <c r="N78" s="18"/>
      <c r="O78" s="18"/>
      <c r="P78" s="18"/>
      <c r="Q78" s="18"/>
      <c r="R78" s="18"/>
      <c r="S78" s="18"/>
      <c r="T78" s="18"/>
      <c r="U78" s="18"/>
      <c r="V78" s="18"/>
      <c r="W78" s="18"/>
    </row>
    <row r="79" spans="3:24" x14ac:dyDescent="0.4">
      <c r="C79" s="18"/>
      <c r="D79" s="18"/>
      <c r="E79" s="18"/>
      <c r="F79" s="18"/>
      <c r="G79" s="18"/>
      <c r="H79" s="18"/>
      <c r="I79" s="18"/>
      <c r="J79" s="18"/>
      <c r="K79" s="18"/>
      <c r="L79" s="18"/>
      <c r="M79" s="18"/>
      <c r="N79" s="18"/>
      <c r="O79" s="18"/>
      <c r="P79" s="18"/>
      <c r="Q79" s="18"/>
      <c r="R79" s="18"/>
      <c r="S79" s="18"/>
      <c r="T79" s="18"/>
      <c r="U79" s="18"/>
      <c r="V79" s="18"/>
      <c r="W79" s="18"/>
    </row>
    <row r="80" spans="3:24" x14ac:dyDescent="0.4">
      <c r="C80" s="18"/>
      <c r="D80" s="18"/>
      <c r="E80" s="18"/>
      <c r="F80" s="18"/>
      <c r="G80" s="18"/>
      <c r="H80" s="18"/>
      <c r="I80" s="18"/>
      <c r="J80" s="18"/>
      <c r="K80" s="18"/>
      <c r="L80" s="18"/>
      <c r="M80" s="18"/>
      <c r="N80" s="18"/>
      <c r="O80" s="18"/>
      <c r="P80" s="18"/>
      <c r="Q80" s="18"/>
      <c r="R80" s="18"/>
      <c r="S80" s="18"/>
      <c r="T80" s="18"/>
      <c r="U80" s="18"/>
      <c r="V80" s="18"/>
      <c r="W80" s="18"/>
    </row>
    <row r="81" spans="1:23" x14ac:dyDescent="0.4">
      <c r="C81" s="18"/>
      <c r="D81" s="18"/>
      <c r="E81" s="18"/>
      <c r="F81" s="18"/>
      <c r="G81" s="18"/>
      <c r="H81" s="18"/>
      <c r="I81" s="18"/>
      <c r="J81" s="18"/>
      <c r="K81" s="18"/>
      <c r="L81" s="18"/>
      <c r="M81" s="18"/>
      <c r="N81" s="18"/>
      <c r="O81" s="18"/>
      <c r="P81" s="18"/>
      <c r="Q81" s="18"/>
      <c r="R81" s="18"/>
      <c r="S81" s="18"/>
      <c r="T81" s="18"/>
      <c r="U81" s="18"/>
      <c r="V81" s="18"/>
      <c r="W81" s="18"/>
    </row>
    <row r="82" spans="1:23" x14ac:dyDescent="0.4">
      <c r="C82" s="18"/>
      <c r="D82" s="18"/>
      <c r="E82" s="18"/>
      <c r="F82" s="18"/>
      <c r="G82" s="18"/>
      <c r="H82" s="18"/>
      <c r="I82" s="18"/>
      <c r="J82" s="18"/>
      <c r="K82" s="18"/>
      <c r="L82" s="18"/>
      <c r="M82" s="18"/>
      <c r="N82" s="18"/>
      <c r="O82" s="18"/>
      <c r="P82" s="18"/>
      <c r="Q82" s="18"/>
      <c r="R82" s="18"/>
      <c r="S82" s="18"/>
      <c r="T82" s="18"/>
      <c r="U82" s="18"/>
      <c r="V82" s="18"/>
      <c r="W82" s="18"/>
    </row>
    <row r="83" spans="1:23" x14ac:dyDescent="0.4">
      <c r="C83" s="18"/>
      <c r="D83" s="18"/>
      <c r="E83" s="18"/>
      <c r="F83" s="18"/>
      <c r="G83" s="18"/>
      <c r="H83" s="18"/>
      <c r="I83" s="18"/>
      <c r="J83" s="18"/>
      <c r="K83" s="18"/>
      <c r="L83" s="18"/>
      <c r="M83" s="18"/>
      <c r="N83" s="18"/>
      <c r="O83" s="18"/>
      <c r="P83" s="18"/>
      <c r="Q83" s="18"/>
      <c r="R83" s="18"/>
      <c r="S83" s="18"/>
      <c r="T83" s="18"/>
      <c r="U83" s="18"/>
      <c r="V83" s="18"/>
      <c r="W83" s="18"/>
    </row>
    <row r="84" spans="1:23" x14ac:dyDescent="0.4">
      <c r="C84" s="18"/>
      <c r="D84" s="18"/>
      <c r="E84" s="18"/>
      <c r="F84" s="18"/>
      <c r="G84" s="18"/>
      <c r="H84" s="18"/>
      <c r="I84" s="18"/>
      <c r="J84" s="18"/>
      <c r="K84" s="18"/>
      <c r="L84" s="18"/>
      <c r="M84" s="18"/>
      <c r="N84" s="18"/>
      <c r="O84" s="18"/>
      <c r="P84" s="18"/>
      <c r="Q84" s="18"/>
      <c r="R84" s="18"/>
      <c r="S84" s="18"/>
      <c r="T84" s="18"/>
      <c r="U84" s="18"/>
      <c r="V84" s="18"/>
      <c r="W84" s="18"/>
    </row>
    <row r="85" spans="1:23" x14ac:dyDescent="0.4">
      <c r="C85" s="18"/>
      <c r="D85" s="18"/>
      <c r="E85" s="18"/>
      <c r="F85" s="18"/>
      <c r="G85" s="18"/>
      <c r="H85" s="18"/>
      <c r="I85" s="18"/>
      <c r="J85" s="18"/>
      <c r="K85" s="18"/>
      <c r="L85" s="18"/>
      <c r="M85" s="18"/>
      <c r="N85" s="18"/>
      <c r="O85" s="18"/>
      <c r="P85" s="18"/>
      <c r="Q85" s="18"/>
      <c r="R85" s="18"/>
      <c r="S85" s="18"/>
      <c r="T85" s="18"/>
      <c r="U85" s="18"/>
      <c r="V85" s="18"/>
      <c r="W85" s="18"/>
    </row>
    <row r="86" spans="1:23" x14ac:dyDescent="0.4">
      <c r="C86" s="18"/>
      <c r="D86" s="18"/>
      <c r="E86" s="18"/>
      <c r="F86" s="18"/>
      <c r="G86" s="18"/>
      <c r="H86" s="18"/>
      <c r="I86" s="18"/>
      <c r="J86" s="18"/>
      <c r="K86" s="18"/>
      <c r="L86" s="18"/>
      <c r="M86" s="18"/>
      <c r="N86" s="18"/>
      <c r="O86" s="18"/>
      <c r="P86" s="18"/>
      <c r="Q86" s="18"/>
      <c r="R86" s="18"/>
      <c r="S86" s="18"/>
      <c r="T86" s="18"/>
      <c r="U86" s="18"/>
      <c r="V86" s="18"/>
      <c r="W86" s="18"/>
    </row>
    <row r="87" spans="1:23" x14ac:dyDescent="0.4">
      <c r="C87" s="18"/>
      <c r="D87" s="18"/>
      <c r="E87" s="18"/>
      <c r="F87" s="18"/>
      <c r="G87" s="18"/>
      <c r="H87" s="18"/>
      <c r="I87" s="18"/>
      <c r="J87" s="18"/>
      <c r="K87" s="18"/>
      <c r="L87" s="18"/>
      <c r="M87" s="18"/>
      <c r="N87" s="18"/>
      <c r="O87" s="18"/>
      <c r="P87" s="18"/>
      <c r="Q87" s="18"/>
      <c r="R87" s="18"/>
      <c r="S87" s="18"/>
      <c r="T87" s="18"/>
      <c r="U87" s="18"/>
      <c r="V87" s="18"/>
      <c r="W87" s="18"/>
    </row>
    <row r="88" spans="1:23" x14ac:dyDescent="0.4">
      <c r="C88" s="18"/>
      <c r="D88" s="18"/>
      <c r="E88" s="18"/>
      <c r="F88" s="18"/>
      <c r="G88" s="18"/>
      <c r="H88" s="18"/>
      <c r="I88" s="18"/>
      <c r="J88" s="18"/>
      <c r="K88" s="18"/>
      <c r="L88" s="18"/>
      <c r="M88" s="18"/>
      <c r="N88" s="18"/>
      <c r="O88" s="18"/>
      <c r="P88" s="18"/>
      <c r="Q88" s="18"/>
      <c r="R88" s="18"/>
      <c r="S88" s="18"/>
      <c r="T88" s="18"/>
      <c r="U88" s="18"/>
      <c r="V88" s="18"/>
      <c r="W88" s="18"/>
    </row>
    <row r="89" spans="1:23" x14ac:dyDescent="0.4">
      <c r="C89" s="18"/>
      <c r="D89" s="18"/>
      <c r="E89" s="18"/>
      <c r="F89" s="18"/>
      <c r="G89" s="18"/>
      <c r="H89" s="18"/>
      <c r="I89" s="18"/>
      <c r="J89" s="18"/>
      <c r="K89" s="18"/>
      <c r="L89" s="18"/>
      <c r="M89" s="18"/>
      <c r="N89" s="18"/>
      <c r="O89" s="18"/>
      <c r="P89" s="18"/>
      <c r="Q89" s="18"/>
      <c r="R89" s="18"/>
      <c r="S89" s="18"/>
      <c r="T89" s="18"/>
      <c r="U89" s="18"/>
      <c r="V89" s="18"/>
      <c r="W89" s="18"/>
    </row>
    <row r="90" spans="1:23" x14ac:dyDescent="0.4">
      <c r="C90" s="18"/>
      <c r="D90" s="18"/>
      <c r="E90" s="18"/>
      <c r="F90" s="18"/>
      <c r="G90" s="18"/>
      <c r="H90" s="18"/>
      <c r="I90" s="18"/>
      <c r="J90" s="18"/>
      <c r="K90" s="18"/>
      <c r="L90" s="18"/>
      <c r="M90" s="18"/>
      <c r="N90" s="18"/>
      <c r="O90" s="18"/>
      <c r="P90" s="18"/>
      <c r="Q90" s="18"/>
      <c r="R90" s="18"/>
      <c r="S90" s="18"/>
      <c r="T90" s="18"/>
      <c r="U90" s="18"/>
      <c r="V90" s="18"/>
      <c r="W90" s="18"/>
    </row>
    <row r="91" spans="1:23" x14ac:dyDescent="0.4">
      <c r="C91" s="18"/>
      <c r="D91" s="18"/>
      <c r="E91" s="18"/>
      <c r="F91" s="18"/>
      <c r="G91" s="18"/>
      <c r="H91" s="18"/>
      <c r="I91" s="18"/>
      <c r="J91" s="18"/>
      <c r="K91" s="18"/>
      <c r="L91" s="18"/>
      <c r="M91" s="18"/>
      <c r="N91" s="18"/>
      <c r="O91" s="18"/>
      <c r="P91" s="18"/>
      <c r="Q91" s="18"/>
      <c r="R91" s="18"/>
      <c r="S91" s="18"/>
      <c r="T91" s="18"/>
      <c r="U91" s="18"/>
      <c r="V91" s="18"/>
      <c r="W91" s="18"/>
    </row>
    <row r="93" spans="1:23" x14ac:dyDescent="0.4">
      <c r="A93" s="21"/>
      <c r="B93" s="22"/>
    </row>
    <row r="130" spans="1:2" x14ac:dyDescent="0.4">
      <c r="A130" s="21"/>
      <c r="B130" s="22"/>
    </row>
    <row r="131" spans="1:2" x14ac:dyDescent="0.4">
      <c r="A131" s="21"/>
      <c r="B131" s="22"/>
    </row>
    <row r="132" spans="1:2" x14ac:dyDescent="0.4">
      <c r="A132" s="21"/>
      <c r="B132" s="22"/>
    </row>
    <row r="133" spans="1:2" x14ac:dyDescent="0.4">
      <c r="A133" s="21"/>
      <c r="B133" s="22"/>
    </row>
    <row r="134" spans="1:2" x14ac:dyDescent="0.4">
      <c r="A134" s="21"/>
      <c r="B134" s="22"/>
    </row>
    <row r="135" spans="1:2" x14ac:dyDescent="0.4">
      <c r="A135" s="21"/>
      <c r="B135" s="22"/>
    </row>
    <row r="136" spans="1:2" x14ac:dyDescent="0.4">
      <c r="A136" s="21"/>
      <c r="B136" s="22"/>
    </row>
    <row r="137" spans="1:2" x14ac:dyDescent="0.4">
      <c r="A137" s="21"/>
      <c r="B137" s="22"/>
    </row>
    <row r="138" spans="1:2" x14ac:dyDescent="0.4">
      <c r="A138" s="21"/>
      <c r="B138" s="22"/>
    </row>
    <row r="139" spans="1:2" x14ac:dyDescent="0.4">
      <c r="A139" s="21"/>
      <c r="B139" s="22"/>
    </row>
    <row r="140" spans="1:2" x14ac:dyDescent="0.4">
      <c r="A140" s="21"/>
      <c r="B140" s="22"/>
    </row>
    <row r="141" spans="1:2" x14ac:dyDescent="0.4">
      <c r="A141" s="21"/>
      <c r="B141" s="22"/>
    </row>
    <row r="142" spans="1:2" x14ac:dyDescent="0.4">
      <c r="A142" s="21"/>
      <c r="B142" s="22"/>
    </row>
    <row r="143" spans="1:2" x14ac:dyDescent="0.4">
      <c r="A143" s="21"/>
      <c r="B143" s="22"/>
    </row>
    <row r="144" spans="1:2" x14ac:dyDescent="0.4">
      <c r="A144" s="21"/>
      <c r="B144" s="22"/>
    </row>
    <row r="145" spans="1:2" x14ac:dyDescent="0.4">
      <c r="A145" s="21"/>
      <c r="B145" s="22"/>
    </row>
    <row r="146" spans="1:2" x14ac:dyDescent="0.4">
      <c r="A146" s="21"/>
      <c r="B146" s="22"/>
    </row>
    <row r="147" spans="1:2" x14ac:dyDescent="0.4">
      <c r="A147" s="21"/>
      <c r="B147" s="22"/>
    </row>
    <row r="148" spans="1:2" x14ac:dyDescent="0.4">
      <c r="A148" s="21"/>
      <c r="B148" s="22"/>
    </row>
    <row r="149" spans="1:2" x14ac:dyDescent="0.4">
      <c r="A149" s="21"/>
      <c r="B149" s="22"/>
    </row>
    <row r="150" spans="1:2" x14ac:dyDescent="0.4">
      <c r="A150" s="21"/>
      <c r="B150" s="22"/>
    </row>
    <row r="151" spans="1:2" x14ac:dyDescent="0.4">
      <c r="A151" s="21"/>
      <c r="B151" s="22"/>
    </row>
    <row r="152" spans="1:2" x14ac:dyDescent="0.4">
      <c r="A152" s="21"/>
      <c r="B152" s="22"/>
    </row>
    <row r="153" spans="1:2" x14ac:dyDescent="0.4">
      <c r="A153" s="21"/>
      <c r="B153" s="22"/>
    </row>
    <row r="154" spans="1:2" x14ac:dyDescent="0.4">
      <c r="A154" s="21"/>
      <c r="B154" s="22"/>
    </row>
    <row r="155" spans="1:2" x14ac:dyDescent="0.4">
      <c r="A155" s="21"/>
      <c r="B155" s="22"/>
    </row>
    <row r="156" spans="1:2" x14ac:dyDescent="0.4">
      <c r="A156" s="21"/>
      <c r="B156" s="22"/>
    </row>
    <row r="157" spans="1:2" x14ac:dyDescent="0.4">
      <c r="A157" s="21"/>
      <c r="B157" s="22"/>
    </row>
    <row r="158" spans="1:2" x14ac:dyDescent="0.4">
      <c r="A158" s="21"/>
      <c r="B158" s="22"/>
    </row>
    <row r="159" spans="1:2" x14ac:dyDescent="0.4">
      <c r="A159" s="21"/>
      <c r="B159" s="22"/>
    </row>
    <row r="160" spans="1:2" x14ac:dyDescent="0.4">
      <c r="A160" s="21"/>
      <c r="B160" s="22"/>
    </row>
    <row r="161" spans="1:2" x14ac:dyDescent="0.4">
      <c r="A161" s="21"/>
      <c r="B161" s="22"/>
    </row>
    <row r="162" spans="1:2" x14ac:dyDescent="0.4">
      <c r="A162" s="21"/>
      <c r="B162" s="22"/>
    </row>
    <row r="163" spans="1:2" x14ac:dyDescent="0.4">
      <c r="A163" s="21"/>
      <c r="B163" s="22"/>
    </row>
    <row r="164" spans="1:2" x14ac:dyDescent="0.4">
      <c r="A164" s="21"/>
      <c r="B164" s="22"/>
    </row>
    <row r="165" spans="1:2" x14ac:dyDescent="0.4">
      <c r="A165" s="21"/>
      <c r="B165" s="22"/>
    </row>
    <row r="166" spans="1:2" x14ac:dyDescent="0.4">
      <c r="A166" s="21"/>
      <c r="B166" s="22"/>
    </row>
    <row r="167" spans="1:2" x14ac:dyDescent="0.4">
      <c r="A167" s="21"/>
      <c r="B167" s="22"/>
    </row>
    <row r="168" spans="1:2" x14ac:dyDescent="0.4">
      <c r="A168" s="21"/>
      <c r="B168" s="22"/>
    </row>
    <row r="169" spans="1:2" x14ac:dyDescent="0.4">
      <c r="A169" s="21"/>
      <c r="B169" s="22"/>
    </row>
    <row r="170" spans="1:2" x14ac:dyDescent="0.4">
      <c r="A170" s="21"/>
      <c r="B170" s="22"/>
    </row>
    <row r="171" spans="1:2" x14ac:dyDescent="0.4">
      <c r="A171" s="21"/>
      <c r="B171" s="22"/>
    </row>
    <row r="172" spans="1:2" x14ac:dyDescent="0.4">
      <c r="A172" s="21"/>
      <c r="B172" s="22"/>
    </row>
    <row r="173" spans="1:2" x14ac:dyDescent="0.4">
      <c r="A173" s="21"/>
      <c r="B173" s="22"/>
    </row>
  </sheetData>
  <sheetProtection algorithmName="SHA-512" hashValue="BHu412jR+QzZPwqyKgF23LmIQnRPuTsW7KWWCSHlxhWDRRgVpQqvWlz9ygbwYkN6nhCJVhoiq0tONx3WNcw+3A==" saltValue="9hxm2iQpOKzO13bH3B9ZWw==" spinCount="100000" sheet="1" objects="1" scenarios="1"/>
  <mergeCells count="51">
    <mergeCell ref="C72:E73"/>
    <mergeCell ref="F72:W73"/>
    <mergeCell ref="C66:G67"/>
    <mergeCell ref="H66:W67"/>
    <mergeCell ref="C68:G69"/>
    <mergeCell ref="H68:W69"/>
    <mergeCell ref="C70:E71"/>
    <mergeCell ref="F70:L71"/>
    <mergeCell ref="M70:W71"/>
    <mergeCell ref="C60:E61"/>
    <mergeCell ref="F60:W61"/>
    <mergeCell ref="C62:E63"/>
    <mergeCell ref="F62:W63"/>
    <mergeCell ref="C64:E65"/>
    <mergeCell ref="F64:G65"/>
    <mergeCell ref="H64:P65"/>
    <mergeCell ref="Q64:S65"/>
    <mergeCell ref="T64:W65"/>
    <mergeCell ref="C30:W31"/>
    <mergeCell ref="C32:W51"/>
    <mergeCell ref="C52:E53"/>
    <mergeCell ref="F52:W53"/>
    <mergeCell ref="C57:H58"/>
    <mergeCell ref="I57:J58"/>
    <mergeCell ref="C24:E25"/>
    <mergeCell ref="F24:I25"/>
    <mergeCell ref="J24:L25"/>
    <mergeCell ref="M24:W25"/>
    <mergeCell ref="C26:E29"/>
    <mergeCell ref="F26:L29"/>
    <mergeCell ref="M26:W29"/>
    <mergeCell ref="C18:G19"/>
    <mergeCell ref="H18:W19"/>
    <mergeCell ref="C20:G21"/>
    <mergeCell ref="H20:W21"/>
    <mergeCell ref="C22:G23"/>
    <mergeCell ref="H22:W23"/>
    <mergeCell ref="C16:E17"/>
    <mergeCell ref="F16:G17"/>
    <mergeCell ref="H16:W17"/>
    <mergeCell ref="C3:E4"/>
    <mergeCell ref="F3:I4"/>
    <mergeCell ref="P3:Q4"/>
    <mergeCell ref="R3:T4"/>
    <mergeCell ref="U3:W4"/>
    <mergeCell ref="C6:M7"/>
    <mergeCell ref="C9:E10"/>
    <mergeCell ref="C12:G13"/>
    <mergeCell ref="H12:W13"/>
    <mergeCell ref="C14:G15"/>
    <mergeCell ref="H14:W15"/>
  </mergeCells>
  <phoneticPr fontId="3"/>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3" min="2" max="22" man="1"/>
  </rowBreaks>
  <colBreaks count="1" manualBreakCount="1">
    <brk id="2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420BB-951B-416C-A658-976360BEB892}">
  <sheetPr>
    <pageSetUpPr fitToPage="1"/>
  </sheetPr>
  <dimension ref="A1:X173"/>
  <sheetViews>
    <sheetView showGridLines="0" view="pageBreakPreview" zoomScaleNormal="70" zoomScaleSheetLayoutView="100" workbookViewId="0"/>
  </sheetViews>
  <sheetFormatPr defaultColWidth="9" defaultRowHeight="12" x14ac:dyDescent="0.4"/>
  <cols>
    <col min="1" max="1" width="6" style="17" customWidth="1"/>
    <col min="2" max="2" width="3.5" style="16" customWidth="1"/>
    <col min="3" max="43" width="4.75" style="17" customWidth="1"/>
    <col min="44" max="16384" width="9" style="17"/>
  </cols>
  <sheetData>
    <row r="1" spans="1:24" ht="30" customHeight="1" x14ac:dyDescent="0.4">
      <c r="A1" s="339" t="str">
        <f ca="1">VLOOKUP(A2*1,選択肢!$DE:$DG,3,0)</f>
        <v>入力シート!C266</v>
      </c>
      <c r="C1" s="15" t="s">
        <v>432</v>
      </c>
    </row>
    <row r="2" spans="1:24" ht="12.75" thickBot="1" x14ac:dyDescent="0.45">
      <c r="A2" s="339" t="str" cm="1">
        <f t="array" aca="1" ref="A2" ca="1">RIGHT(RIGHT(CELL("filename",A1),LEN(CELL("filename",A1))-FIND("]",CELL("filename",A1))),1)</f>
        <v>5</v>
      </c>
      <c r="C2" s="23"/>
      <c r="D2" s="23"/>
      <c r="E2" s="23"/>
      <c r="F2" s="23"/>
      <c r="G2" s="23"/>
      <c r="H2" s="23"/>
      <c r="I2" s="23"/>
      <c r="J2" s="23"/>
      <c r="K2" s="23"/>
      <c r="L2" s="23"/>
      <c r="M2" s="23"/>
      <c r="N2" s="23"/>
      <c r="O2" s="23"/>
      <c r="P2" s="23"/>
      <c r="Q2" s="23"/>
      <c r="R2" s="23"/>
      <c r="S2" s="23"/>
      <c r="T2" s="23"/>
      <c r="U2" s="23"/>
      <c r="V2" s="23"/>
      <c r="W2" s="23"/>
      <c r="X2" s="18"/>
    </row>
    <row r="3" spans="1:24" ht="14.25" customHeight="1" x14ac:dyDescent="0.4">
      <c r="A3" s="17">
        <f ca="1">IF(H12="",0,1)</f>
        <v>0</v>
      </c>
      <c r="C3" s="739" t="s">
        <v>433</v>
      </c>
      <c r="D3" s="740"/>
      <c r="E3" s="740"/>
      <c r="F3" s="502" t="str">
        <f>様式１!F2&amp;""</f>
        <v/>
      </c>
      <c r="G3" s="503"/>
      <c r="H3" s="503"/>
      <c r="I3" s="504"/>
      <c r="J3" s="18"/>
      <c r="K3" s="18"/>
      <c r="L3" s="18"/>
      <c r="M3" s="18"/>
      <c r="N3" s="18"/>
      <c r="O3" s="18"/>
      <c r="P3" s="743" t="s">
        <v>434</v>
      </c>
      <c r="Q3" s="743"/>
      <c r="R3" s="745" t="str">
        <f>入力シート!I13&amp;""</f>
        <v/>
      </c>
      <c r="S3" s="745"/>
      <c r="T3" s="745"/>
      <c r="U3" s="745" t="str">
        <f>入力シート!I14&amp;""</f>
        <v/>
      </c>
      <c r="V3" s="745"/>
      <c r="W3" s="745"/>
      <c r="X3" s="18"/>
    </row>
    <row r="4" spans="1:24" ht="12.75" thickBot="1" x14ac:dyDescent="0.45">
      <c r="C4" s="741"/>
      <c r="D4" s="742"/>
      <c r="E4" s="742"/>
      <c r="F4" s="505"/>
      <c r="G4" s="506"/>
      <c r="H4" s="506"/>
      <c r="I4" s="507"/>
      <c r="J4" s="18"/>
      <c r="K4" s="18"/>
      <c r="L4" s="18"/>
      <c r="M4" s="18"/>
      <c r="N4" s="18"/>
      <c r="O4" s="18"/>
      <c r="P4" s="744"/>
      <c r="Q4" s="744"/>
      <c r="R4" s="746"/>
      <c r="S4" s="746"/>
      <c r="T4" s="746"/>
      <c r="U4" s="746"/>
      <c r="V4" s="746"/>
      <c r="W4" s="746"/>
      <c r="X4" s="18"/>
    </row>
    <row r="5" spans="1:24" x14ac:dyDescent="0.4">
      <c r="C5" s="23"/>
      <c r="D5" s="23"/>
      <c r="E5" s="23"/>
      <c r="F5" s="23"/>
      <c r="G5" s="23"/>
      <c r="H5" s="23"/>
      <c r="I5" s="23"/>
      <c r="J5" s="23"/>
      <c r="K5" s="23"/>
      <c r="L5" s="23"/>
      <c r="M5" s="23"/>
      <c r="N5" s="23"/>
      <c r="O5" s="23"/>
      <c r="P5" s="23"/>
      <c r="Q5" s="23"/>
      <c r="R5" s="23"/>
      <c r="S5" s="23"/>
      <c r="T5" s="23"/>
      <c r="U5" s="23"/>
      <c r="V5" s="23"/>
      <c r="W5" s="23"/>
      <c r="X5" s="18"/>
    </row>
    <row r="6" spans="1:24" ht="12.75" customHeight="1" x14ac:dyDescent="0.4">
      <c r="C6" s="729" t="str">
        <f ca="1">"【第"&amp;DBCS(A2)&amp;"希望】 留学先大学等情報"</f>
        <v>【第５希望】 留学先大学等情報</v>
      </c>
      <c r="D6" s="729"/>
      <c r="E6" s="729"/>
      <c r="F6" s="729"/>
      <c r="G6" s="729"/>
      <c r="H6" s="729"/>
      <c r="I6" s="729"/>
      <c r="J6" s="729"/>
      <c r="K6" s="729"/>
      <c r="L6" s="729"/>
      <c r="M6" s="729"/>
      <c r="N6" s="342"/>
      <c r="O6" s="342"/>
      <c r="P6" s="342"/>
      <c r="Q6" s="342"/>
      <c r="R6" s="342"/>
      <c r="S6" s="342"/>
      <c r="T6" s="342"/>
      <c r="U6" s="342"/>
      <c r="V6" s="342"/>
      <c r="W6" s="342"/>
      <c r="X6" s="18"/>
    </row>
    <row r="7" spans="1:24" ht="12.75" customHeight="1" x14ac:dyDescent="0.4">
      <c r="C7" s="729"/>
      <c r="D7" s="729"/>
      <c r="E7" s="729"/>
      <c r="F7" s="729"/>
      <c r="G7" s="729"/>
      <c r="H7" s="729"/>
      <c r="I7" s="729"/>
      <c r="J7" s="729"/>
      <c r="K7" s="729"/>
      <c r="L7" s="729"/>
      <c r="M7" s="729"/>
      <c r="N7" s="342"/>
      <c r="O7" s="342"/>
      <c r="P7" s="23"/>
      <c r="Q7" s="23"/>
      <c r="R7" s="23"/>
      <c r="S7" s="23"/>
      <c r="T7" s="23"/>
      <c r="U7" s="23"/>
      <c r="V7" s="23"/>
      <c r="W7" s="23"/>
      <c r="X7" s="18"/>
    </row>
    <row r="8" spans="1:24" x14ac:dyDescent="0.4">
      <c r="C8" s="23"/>
      <c r="D8" s="23"/>
      <c r="E8" s="23"/>
      <c r="F8" s="23"/>
      <c r="G8" s="23"/>
      <c r="H8" s="23"/>
      <c r="I8" s="23"/>
      <c r="J8" s="23"/>
      <c r="K8" s="23"/>
      <c r="L8" s="23"/>
      <c r="M8" s="23"/>
      <c r="N8" s="23"/>
      <c r="O8" s="23"/>
      <c r="P8" s="23"/>
      <c r="Q8" s="23"/>
      <c r="R8" s="23"/>
      <c r="S8" s="23"/>
      <c r="T8" s="23"/>
      <c r="U8" s="23"/>
      <c r="V8" s="23"/>
      <c r="W8" s="23"/>
      <c r="X8" s="18"/>
    </row>
    <row r="9" spans="1:24" ht="12.75" customHeight="1" x14ac:dyDescent="0.4">
      <c r="C9" s="730" t="s">
        <v>485</v>
      </c>
      <c r="D9" s="730"/>
      <c r="E9" s="730"/>
      <c r="F9" s="284"/>
      <c r="G9" s="284"/>
      <c r="H9" s="284"/>
      <c r="I9" s="284"/>
      <c r="J9" s="23"/>
      <c r="K9" s="23"/>
      <c r="L9" s="23"/>
      <c r="M9" s="23"/>
      <c r="N9" s="23"/>
      <c r="O9" s="23"/>
      <c r="P9" s="23"/>
      <c r="Q9" s="23"/>
      <c r="R9" s="23"/>
      <c r="S9" s="23"/>
      <c r="T9" s="23"/>
      <c r="U9" s="23"/>
      <c r="V9" s="23"/>
      <c r="W9" s="23"/>
      <c r="X9" s="18"/>
    </row>
    <row r="10" spans="1:24" ht="12.75" customHeight="1" x14ac:dyDescent="0.4">
      <c r="C10" s="730"/>
      <c r="D10" s="730"/>
      <c r="E10" s="730"/>
      <c r="F10" s="284"/>
      <c r="G10" s="284"/>
      <c r="H10" s="284"/>
      <c r="I10" s="284"/>
      <c r="J10" s="23"/>
      <c r="K10" s="23"/>
      <c r="L10" s="23"/>
      <c r="M10" s="23"/>
      <c r="N10" s="23"/>
      <c r="O10" s="23"/>
      <c r="P10" s="23"/>
      <c r="Q10" s="23"/>
      <c r="R10" s="23"/>
      <c r="S10" s="23"/>
      <c r="T10" s="23"/>
      <c r="U10" s="23"/>
      <c r="V10" s="23"/>
      <c r="W10" s="23"/>
      <c r="X10" s="18"/>
    </row>
    <row r="11" spans="1:24" ht="5.0999999999999996" customHeight="1" thickBot="1" x14ac:dyDescent="0.45">
      <c r="C11" s="18"/>
      <c r="D11" s="18"/>
      <c r="E11" s="18"/>
      <c r="F11" s="18"/>
      <c r="G11" s="18"/>
      <c r="H11" s="18"/>
      <c r="I11" s="18"/>
      <c r="J11" s="18"/>
      <c r="K11" s="18"/>
      <c r="L11" s="18"/>
      <c r="M11" s="18"/>
      <c r="N11" s="18"/>
      <c r="O11" s="18"/>
      <c r="P11" s="18"/>
      <c r="Q11" s="18"/>
      <c r="R11" s="18"/>
      <c r="S11" s="18"/>
      <c r="T11" s="18"/>
      <c r="U11" s="18"/>
      <c r="V11" s="18"/>
      <c r="W11" s="18"/>
      <c r="X11" s="18"/>
    </row>
    <row r="12" spans="1:24" ht="12" customHeight="1" x14ac:dyDescent="0.4">
      <c r="B12" s="16" t="s">
        <v>423</v>
      </c>
      <c r="C12" s="731" t="s">
        <v>1356</v>
      </c>
      <c r="D12" s="732"/>
      <c r="E12" s="732"/>
      <c r="F12" s="732"/>
      <c r="G12" s="732"/>
      <c r="H12" s="735" t="str" cm="1">
        <f t="array" aca="1" ref="H12" ca="1">OFFSET(INDIRECT($A$1),2,6)&amp;""</f>
        <v/>
      </c>
      <c r="I12" s="735"/>
      <c r="J12" s="735"/>
      <c r="K12" s="735"/>
      <c r="L12" s="735"/>
      <c r="M12" s="735"/>
      <c r="N12" s="735"/>
      <c r="O12" s="735"/>
      <c r="P12" s="735"/>
      <c r="Q12" s="735"/>
      <c r="R12" s="735"/>
      <c r="S12" s="735"/>
      <c r="T12" s="735"/>
      <c r="U12" s="735"/>
      <c r="V12" s="735"/>
      <c r="W12" s="736"/>
      <c r="X12" s="18"/>
    </row>
    <row r="13" spans="1:24" x14ac:dyDescent="0.4">
      <c r="C13" s="733"/>
      <c r="D13" s="734"/>
      <c r="E13" s="734"/>
      <c r="F13" s="734"/>
      <c r="G13" s="734"/>
      <c r="H13" s="737"/>
      <c r="I13" s="737"/>
      <c r="J13" s="737"/>
      <c r="K13" s="737"/>
      <c r="L13" s="737"/>
      <c r="M13" s="737"/>
      <c r="N13" s="737"/>
      <c r="O13" s="737"/>
      <c r="P13" s="737"/>
      <c r="Q13" s="737"/>
      <c r="R13" s="737"/>
      <c r="S13" s="737"/>
      <c r="T13" s="737"/>
      <c r="U13" s="737"/>
      <c r="V13" s="737"/>
      <c r="W13" s="738"/>
      <c r="X13" s="18"/>
    </row>
    <row r="14" spans="1:24" x14ac:dyDescent="0.4">
      <c r="C14" s="733" t="s">
        <v>1357</v>
      </c>
      <c r="D14" s="734"/>
      <c r="E14" s="734"/>
      <c r="F14" s="734"/>
      <c r="G14" s="734"/>
      <c r="H14" s="737" t="str" cm="1">
        <f t="array" aca="1" ref="H14" ca="1">OFFSET(INDIRECT($A$1),3,6)&amp;""</f>
        <v/>
      </c>
      <c r="I14" s="737"/>
      <c r="J14" s="737"/>
      <c r="K14" s="737"/>
      <c r="L14" s="737"/>
      <c r="M14" s="737"/>
      <c r="N14" s="737"/>
      <c r="O14" s="737"/>
      <c r="P14" s="737"/>
      <c r="Q14" s="737"/>
      <c r="R14" s="737"/>
      <c r="S14" s="737"/>
      <c r="T14" s="737"/>
      <c r="U14" s="737"/>
      <c r="V14" s="737"/>
      <c r="W14" s="738"/>
      <c r="X14" s="18"/>
    </row>
    <row r="15" spans="1:24" x14ac:dyDescent="0.4">
      <c r="C15" s="733"/>
      <c r="D15" s="734"/>
      <c r="E15" s="734"/>
      <c r="F15" s="734"/>
      <c r="G15" s="734"/>
      <c r="H15" s="737"/>
      <c r="I15" s="737"/>
      <c r="J15" s="737"/>
      <c r="K15" s="737"/>
      <c r="L15" s="737"/>
      <c r="M15" s="737"/>
      <c r="N15" s="737"/>
      <c r="O15" s="737"/>
      <c r="P15" s="737"/>
      <c r="Q15" s="737"/>
      <c r="R15" s="737"/>
      <c r="S15" s="737"/>
      <c r="T15" s="737"/>
      <c r="U15" s="737"/>
      <c r="V15" s="737"/>
      <c r="W15" s="738"/>
      <c r="X15" s="18"/>
    </row>
    <row r="16" spans="1:24" x14ac:dyDescent="0.4">
      <c r="C16" s="733" t="s">
        <v>1358</v>
      </c>
      <c r="D16" s="734"/>
      <c r="E16" s="734"/>
      <c r="F16" s="751" t="str" cm="1">
        <f t="array" aca="1" ref="F16" ca="1">OFFSET(INDIRECT($A$1),4,6)&amp;""</f>
        <v/>
      </c>
      <c r="G16" s="751"/>
      <c r="H16" s="737" t="str" cm="1">
        <f t="array" aca="1" ref="H16" ca="1">OFFSET(INDIRECT($A$1),5,6)&amp;""</f>
        <v/>
      </c>
      <c r="I16" s="737"/>
      <c r="J16" s="737"/>
      <c r="K16" s="737"/>
      <c r="L16" s="737"/>
      <c r="M16" s="737"/>
      <c r="N16" s="737"/>
      <c r="O16" s="737"/>
      <c r="P16" s="737"/>
      <c r="Q16" s="737"/>
      <c r="R16" s="737"/>
      <c r="S16" s="737"/>
      <c r="T16" s="737"/>
      <c r="U16" s="737"/>
      <c r="V16" s="737"/>
      <c r="W16" s="738"/>
      <c r="X16" s="18"/>
    </row>
    <row r="17" spans="3:24" x14ac:dyDescent="0.4">
      <c r="C17" s="733"/>
      <c r="D17" s="734"/>
      <c r="E17" s="734"/>
      <c r="F17" s="751"/>
      <c r="G17" s="751"/>
      <c r="H17" s="737"/>
      <c r="I17" s="737"/>
      <c r="J17" s="737"/>
      <c r="K17" s="737"/>
      <c r="L17" s="737"/>
      <c r="M17" s="737"/>
      <c r="N17" s="737"/>
      <c r="O17" s="737"/>
      <c r="P17" s="737"/>
      <c r="Q17" s="737"/>
      <c r="R17" s="737"/>
      <c r="S17" s="737"/>
      <c r="T17" s="737"/>
      <c r="U17" s="737"/>
      <c r="V17" s="737"/>
      <c r="W17" s="738"/>
      <c r="X17" s="18"/>
    </row>
    <row r="18" spans="3:24" x14ac:dyDescent="0.4">
      <c r="C18" s="733" t="s">
        <v>1359</v>
      </c>
      <c r="D18" s="734"/>
      <c r="E18" s="734"/>
      <c r="F18" s="734"/>
      <c r="G18" s="734"/>
      <c r="H18" s="532" t="str" cm="1">
        <f t="array" aca="1" ref="H18" ca="1">OFFSET(INDIRECT($A$1),6,6)&amp;""</f>
        <v/>
      </c>
      <c r="I18" s="533"/>
      <c r="J18" s="533"/>
      <c r="K18" s="533"/>
      <c r="L18" s="533"/>
      <c r="M18" s="533"/>
      <c r="N18" s="533"/>
      <c r="O18" s="533"/>
      <c r="P18" s="533"/>
      <c r="Q18" s="533"/>
      <c r="R18" s="533"/>
      <c r="S18" s="533"/>
      <c r="T18" s="747"/>
      <c r="U18" s="747"/>
      <c r="V18" s="747"/>
      <c r="W18" s="748"/>
      <c r="X18" s="18"/>
    </row>
    <row r="19" spans="3:24" x14ac:dyDescent="0.4">
      <c r="C19" s="733"/>
      <c r="D19" s="734"/>
      <c r="E19" s="734"/>
      <c r="F19" s="734"/>
      <c r="G19" s="734"/>
      <c r="H19" s="535"/>
      <c r="I19" s="536"/>
      <c r="J19" s="536"/>
      <c r="K19" s="536"/>
      <c r="L19" s="536"/>
      <c r="M19" s="536"/>
      <c r="N19" s="536"/>
      <c r="O19" s="536"/>
      <c r="P19" s="536"/>
      <c r="Q19" s="536"/>
      <c r="R19" s="536"/>
      <c r="S19" s="536"/>
      <c r="T19" s="749"/>
      <c r="U19" s="749"/>
      <c r="V19" s="749"/>
      <c r="W19" s="750"/>
      <c r="X19" s="18"/>
    </row>
    <row r="20" spans="3:24" ht="12.75" customHeight="1" x14ac:dyDescent="0.4">
      <c r="C20" s="733" t="s">
        <v>1360</v>
      </c>
      <c r="D20" s="734"/>
      <c r="E20" s="734"/>
      <c r="F20" s="734"/>
      <c r="G20" s="734"/>
      <c r="H20" s="558" t="str" cm="1">
        <f t="array" aca="1" ref="H20" ca="1">OFFSET(INDIRECT($A$1),7,6)&amp;""</f>
        <v/>
      </c>
      <c r="I20" s="559"/>
      <c r="J20" s="559"/>
      <c r="K20" s="559"/>
      <c r="L20" s="559"/>
      <c r="M20" s="747"/>
      <c r="N20" s="747"/>
      <c r="O20" s="747"/>
      <c r="P20" s="747"/>
      <c r="Q20" s="747"/>
      <c r="R20" s="747"/>
      <c r="S20" s="747"/>
      <c r="T20" s="747"/>
      <c r="U20" s="747"/>
      <c r="V20" s="747"/>
      <c r="W20" s="748"/>
      <c r="X20" s="18"/>
    </row>
    <row r="21" spans="3:24" x14ac:dyDescent="0.4">
      <c r="C21" s="733"/>
      <c r="D21" s="734"/>
      <c r="E21" s="734"/>
      <c r="F21" s="734"/>
      <c r="G21" s="734"/>
      <c r="H21" s="562"/>
      <c r="I21" s="563"/>
      <c r="J21" s="563"/>
      <c r="K21" s="563"/>
      <c r="L21" s="563"/>
      <c r="M21" s="749"/>
      <c r="N21" s="749"/>
      <c r="O21" s="749"/>
      <c r="P21" s="749"/>
      <c r="Q21" s="749"/>
      <c r="R21" s="749"/>
      <c r="S21" s="749"/>
      <c r="T21" s="749"/>
      <c r="U21" s="749"/>
      <c r="V21" s="749"/>
      <c r="W21" s="750"/>
      <c r="X21" s="18"/>
    </row>
    <row r="22" spans="3:24" ht="18.75" customHeight="1" x14ac:dyDescent="0.4">
      <c r="C22" s="733" t="s">
        <v>1361</v>
      </c>
      <c r="D22" s="734"/>
      <c r="E22" s="734"/>
      <c r="F22" s="734"/>
      <c r="G22" s="734"/>
      <c r="H22" s="756" t="str" cm="1">
        <f t="array" aca="1" ref="H22" ca="1">OFFSET(INDIRECT($A$1),8,6)&amp;""</f>
        <v/>
      </c>
      <c r="I22" s="757"/>
      <c r="J22" s="757"/>
      <c r="K22" s="757"/>
      <c r="L22" s="757"/>
      <c r="M22" s="747"/>
      <c r="N22" s="747"/>
      <c r="O22" s="747"/>
      <c r="P22" s="747"/>
      <c r="Q22" s="747"/>
      <c r="R22" s="747"/>
      <c r="S22" s="747"/>
      <c r="T22" s="747"/>
      <c r="U22" s="747"/>
      <c r="V22" s="747"/>
      <c r="W22" s="748"/>
      <c r="X22" s="18"/>
    </row>
    <row r="23" spans="3:24" x14ac:dyDescent="0.4">
      <c r="C23" s="733"/>
      <c r="D23" s="734"/>
      <c r="E23" s="734"/>
      <c r="F23" s="734"/>
      <c r="G23" s="734"/>
      <c r="H23" s="758"/>
      <c r="I23" s="759"/>
      <c r="J23" s="759"/>
      <c r="K23" s="759"/>
      <c r="L23" s="759"/>
      <c r="M23" s="749"/>
      <c r="N23" s="749"/>
      <c r="O23" s="749"/>
      <c r="P23" s="749"/>
      <c r="Q23" s="749"/>
      <c r="R23" s="749"/>
      <c r="S23" s="749"/>
      <c r="T23" s="749"/>
      <c r="U23" s="749"/>
      <c r="V23" s="749"/>
      <c r="W23" s="750"/>
      <c r="X23" s="18"/>
    </row>
    <row r="24" spans="3:24" x14ac:dyDescent="0.4">
      <c r="C24" s="733" t="s">
        <v>1362</v>
      </c>
      <c r="D24" s="734"/>
      <c r="E24" s="734"/>
      <c r="F24" s="558" t="str" cm="1">
        <f t="array" aca="1" ref="F24" ca="1">OFFSET(INDIRECT($A$1),9,6)&amp;""</f>
        <v/>
      </c>
      <c r="G24" s="559"/>
      <c r="H24" s="559"/>
      <c r="I24" s="559"/>
      <c r="J24" s="755" t="s">
        <v>1363</v>
      </c>
      <c r="K24" s="755"/>
      <c r="L24" s="755"/>
      <c r="M24" s="532" t="str" cm="1">
        <f t="array" aca="1" ref="M24" ca="1">OFFSET(INDIRECT($A$1),11,6)&amp;""</f>
        <v/>
      </c>
      <c r="N24" s="533"/>
      <c r="O24" s="533"/>
      <c r="P24" s="533"/>
      <c r="Q24" s="533"/>
      <c r="R24" s="533"/>
      <c r="S24" s="533"/>
      <c r="T24" s="533"/>
      <c r="U24" s="533"/>
      <c r="V24" s="533"/>
      <c r="W24" s="534"/>
      <c r="X24" s="18"/>
    </row>
    <row r="25" spans="3:24" x14ac:dyDescent="0.4">
      <c r="C25" s="733"/>
      <c r="D25" s="734"/>
      <c r="E25" s="734"/>
      <c r="F25" s="562"/>
      <c r="G25" s="563"/>
      <c r="H25" s="563"/>
      <c r="I25" s="563"/>
      <c r="J25" s="755"/>
      <c r="K25" s="755"/>
      <c r="L25" s="755"/>
      <c r="M25" s="535"/>
      <c r="N25" s="536"/>
      <c r="O25" s="536"/>
      <c r="P25" s="536"/>
      <c r="Q25" s="536"/>
      <c r="R25" s="536"/>
      <c r="S25" s="536"/>
      <c r="T25" s="536"/>
      <c r="U25" s="536"/>
      <c r="V25" s="536"/>
      <c r="W25" s="537"/>
      <c r="X25" s="18"/>
    </row>
    <row r="26" spans="3:24" x14ac:dyDescent="0.4">
      <c r="C26" s="733" t="s">
        <v>1364</v>
      </c>
      <c r="D26" s="734"/>
      <c r="E26" s="734"/>
      <c r="F26" s="532" t="str" cm="1">
        <f t="array" aca="1" ref="F26" ca="1">OFFSET(INDIRECT($A$1),12,6)&amp;""</f>
        <v/>
      </c>
      <c r="G26" s="533"/>
      <c r="H26" s="533"/>
      <c r="I26" s="533"/>
      <c r="J26" s="533"/>
      <c r="K26" s="533"/>
      <c r="L26" s="649"/>
      <c r="M26" s="532" t="str" cm="1">
        <f t="array" aca="1" ref="M26" ca="1">OFFSET(INDIRECT($A$1),13,6)&amp;""</f>
        <v/>
      </c>
      <c r="N26" s="533"/>
      <c r="O26" s="533"/>
      <c r="P26" s="533"/>
      <c r="Q26" s="533"/>
      <c r="R26" s="533"/>
      <c r="S26" s="533"/>
      <c r="T26" s="747"/>
      <c r="U26" s="747"/>
      <c r="V26" s="747"/>
      <c r="W26" s="748"/>
      <c r="X26" s="18"/>
    </row>
    <row r="27" spans="3:24" x14ac:dyDescent="0.4">
      <c r="C27" s="733"/>
      <c r="D27" s="734"/>
      <c r="E27" s="734"/>
      <c r="F27" s="627"/>
      <c r="G27" s="628"/>
      <c r="H27" s="628"/>
      <c r="I27" s="628"/>
      <c r="J27" s="628"/>
      <c r="K27" s="628"/>
      <c r="L27" s="760"/>
      <c r="M27" s="627"/>
      <c r="N27" s="628"/>
      <c r="O27" s="628"/>
      <c r="P27" s="628"/>
      <c r="Q27" s="628"/>
      <c r="R27" s="628"/>
      <c r="S27" s="628"/>
      <c r="T27" s="775"/>
      <c r="U27" s="775"/>
      <c r="V27" s="775"/>
      <c r="W27" s="776"/>
      <c r="X27" s="18"/>
    </row>
    <row r="28" spans="3:24" x14ac:dyDescent="0.4">
      <c r="C28" s="733"/>
      <c r="D28" s="734"/>
      <c r="E28" s="734"/>
      <c r="F28" s="627"/>
      <c r="G28" s="628"/>
      <c r="H28" s="628"/>
      <c r="I28" s="628"/>
      <c r="J28" s="628"/>
      <c r="K28" s="628"/>
      <c r="L28" s="760"/>
      <c r="M28" s="627"/>
      <c r="N28" s="628"/>
      <c r="O28" s="628"/>
      <c r="P28" s="628"/>
      <c r="Q28" s="628"/>
      <c r="R28" s="628"/>
      <c r="S28" s="628"/>
      <c r="T28" s="775"/>
      <c r="U28" s="775"/>
      <c r="V28" s="775"/>
      <c r="W28" s="776"/>
      <c r="X28" s="18"/>
    </row>
    <row r="29" spans="3:24" x14ac:dyDescent="0.4">
      <c r="C29" s="733"/>
      <c r="D29" s="734"/>
      <c r="E29" s="734"/>
      <c r="F29" s="535"/>
      <c r="G29" s="536"/>
      <c r="H29" s="536"/>
      <c r="I29" s="536"/>
      <c r="J29" s="536"/>
      <c r="K29" s="536"/>
      <c r="L29" s="551"/>
      <c r="M29" s="535"/>
      <c r="N29" s="536"/>
      <c r="O29" s="536"/>
      <c r="P29" s="536"/>
      <c r="Q29" s="536"/>
      <c r="R29" s="536"/>
      <c r="S29" s="536"/>
      <c r="T29" s="749"/>
      <c r="U29" s="749"/>
      <c r="V29" s="749"/>
      <c r="W29" s="750"/>
      <c r="X29" s="18"/>
    </row>
    <row r="30" spans="3:24" x14ac:dyDescent="0.4">
      <c r="C30" s="482" t="s">
        <v>1365</v>
      </c>
      <c r="D30" s="483"/>
      <c r="E30" s="483"/>
      <c r="F30" s="483"/>
      <c r="G30" s="483"/>
      <c r="H30" s="483"/>
      <c r="I30" s="483"/>
      <c r="J30" s="483"/>
      <c r="K30" s="483"/>
      <c r="L30" s="483"/>
      <c r="M30" s="483"/>
      <c r="N30" s="483"/>
      <c r="O30" s="483"/>
      <c r="P30" s="483"/>
      <c r="Q30" s="483"/>
      <c r="R30" s="483"/>
      <c r="S30" s="483"/>
      <c r="T30" s="777"/>
      <c r="U30" s="777"/>
      <c r="V30" s="777"/>
      <c r="W30" s="778"/>
      <c r="X30" s="18"/>
    </row>
    <row r="31" spans="3:24" x14ac:dyDescent="0.4">
      <c r="C31" s="485"/>
      <c r="D31" s="486"/>
      <c r="E31" s="486"/>
      <c r="F31" s="486"/>
      <c r="G31" s="486"/>
      <c r="H31" s="486"/>
      <c r="I31" s="486"/>
      <c r="J31" s="486"/>
      <c r="K31" s="486"/>
      <c r="L31" s="486"/>
      <c r="M31" s="486"/>
      <c r="N31" s="486"/>
      <c r="O31" s="486"/>
      <c r="P31" s="486"/>
      <c r="Q31" s="486"/>
      <c r="R31" s="486"/>
      <c r="S31" s="486"/>
      <c r="T31" s="779"/>
      <c r="U31" s="779"/>
      <c r="V31" s="779"/>
      <c r="W31" s="780"/>
      <c r="X31" s="18"/>
    </row>
    <row r="32" spans="3:24" x14ac:dyDescent="0.4">
      <c r="C32" s="761" t="str" cm="1">
        <f t="array" aca="1" ref="C32" ca="1">OFFSET(INDIRECT($A$1),14,6)&amp;""</f>
        <v/>
      </c>
      <c r="D32" s="762"/>
      <c r="E32" s="762"/>
      <c r="F32" s="762"/>
      <c r="G32" s="762"/>
      <c r="H32" s="762"/>
      <c r="I32" s="762"/>
      <c r="J32" s="762"/>
      <c r="K32" s="762"/>
      <c r="L32" s="762"/>
      <c r="M32" s="762"/>
      <c r="N32" s="762"/>
      <c r="O32" s="762"/>
      <c r="P32" s="762"/>
      <c r="Q32" s="762"/>
      <c r="R32" s="762"/>
      <c r="S32" s="762"/>
      <c r="T32" s="762"/>
      <c r="U32" s="762"/>
      <c r="V32" s="762"/>
      <c r="W32" s="763"/>
      <c r="X32" s="18"/>
    </row>
    <row r="33" spans="3:24" x14ac:dyDescent="0.4">
      <c r="C33" s="761"/>
      <c r="D33" s="762"/>
      <c r="E33" s="762"/>
      <c r="F33" s="762"/>
      <c r="G33" s="762"/>
      <c r="H33" s="762"/>
      <c r="I33" s="762"/>
      <c r="J33" s="762"/>
      <c r="K33" s="762"/>
      <c r="L33" s="762"/>
      <c r="M33" s="762"/>
      <c r="N33" s="762"/>
      <c r="O33" s="762"/>
      <c r="P33" s="762"/>
      <c r="Q33" s="762"/>
      <c r="R33" s="762"/>
      <c r="S33" s="762"/>
      <c r="T33" s="762"/>
      <c r="U33" s="762"/>
      <c r="V33" s="762"/>
      <c r="W33" s="763"/>
      <c r="X33" s="18"/>
    </row>
    <row r="34" spans="3:24" x14ac:dyDescent="0.4">
      <c r="C34" s="761"/>
      <c r="D34" s="762"/>
      <c r="E34" s="762"/>
      <c r="F34" s="762"/>
      <c r="G34" s="762"/>
      <c r="H34" s="762"/>
      <c r="I34" s="762"/>
      <c r="J34" s="762"/>
      <c r="K34" s="762"/>
      <c r="L34" s="762"/>
      <c r="M34" s="762"/>
      <c r="N34" s="762"/>
      <c r="O34" s="762"/>
      <c r="P34" s="762"/>
      <c r="Q34" s="762"/>
      <c r="R34" s="762"/>
      <c r="S34" s="762"/>
      <c r="T34" s="762"/>
      <c r="U34" s="762"/>
      <c r="V34" s="762"/>
      <c r="W34" s="763"/>
      <c r="X34" s="18"/>
    </row>
    <row r="35" spans="3:24" x14ac:dyDescent="0.4">
      <c r="C35" s="761"/>
      <c r="D35" s="762"/>
      <c r="E35" s="762"/>
      <c r="F35" s="762"/>
      <c r="G35" s="762"/>
      <c r="H35" s="762"/>
      <c r="I35" s="762"/>
      <c r="J35" s="762"/>
      <c r="K35" s="762"/>
      <c r="L35" s="762"/>
      <c r="M35" s="762"/>
      <c r="N35" s="762"/>
      <c r="O35" s="762"/>
      <c r="P35" s="762"/>
      <c r="Q35" s="762"/>
      <c r="R35" s="762"/>
      <c r="S35" s="762"/>
      <c r="T35" s="762"/>
      <c r="U35" s="762"/>
      <c r="V35" s="762"/>
      <c r="W35" s="763"/>
      <c r="X35" s="18"/>
    </row>
    <row r="36" spans="3:24" x14ac:dyDescent="0.4">
      <c r="C36" s="761"/>
      <c r="D36" s="762"/>
      <c r="E36" s="762"/>
      <c r="F36" s="762"/>
      <c r="G36" s="762"/>
      <c r="H36" s="762"/>
      <c r="I36" s="762"/>
      <c r="J36" s="762"/>
      <c r="K36" s="762"/>
      <c r="L36" s="762"/>
      <c r="M36" s="762"/>
      <c r="N36" s="762"/>
      <c r="O36" s="762"/>
      <c r="P36" s="762"/>
      <c r="Q36" s="762"/>
      <c r="R36" s="762"/>
      <c r="S36" s="762"/>
      <c r="T36" s="762"/>
      <c r="U36" s="762"/>
      <c r="V36" s="762"/>
      <c r="W36" s="763"/>
      <c r="X36" s="18"/>
    </row>
    <row r="37" spans="3:24" x14ac:dyDescent="0.4">
      <c r="C37" s="761"/>
      <c r="D37" s="762"/>
      <c r="E37" s="762"/>
      <c r="F37" s="762"/>
      <c r="G37" s="762"/>
      <c r="H37" s="762"/>
      <c r="I37" s="762"/>
      <c r="J37" s="762"/>
      <c r="K37" s="762"/>
      <c r="L37" s="762"/>
      <c r="M37" s="762"/>
      <c r="N37" s="762"/>
      <c r="O37" s="762"/>
      <c r="P37" s="762"/>
      <c r="Q37" s="762"/>
      <c r="R37" s="762"/>
      <c r="S37" s="762"/>
      <c r="T37" s="762"/>
      <c r="U37" s="762"/>
      <c r="V37" s="762"/>
      <c r="W37" s="763"/>
      <c r="X37" s="18"/>
    </row>
    <row r="38" spans="3:24" x14ac:dyDescent="0.4">
      <c r="C38" s="761"/>
      <c r="D38" s="762"/>
      <c r="E38" s="762"/>
      <c r="F38" s="762"/>
      <c r="G38" s="762"/>
      <c r="H38" s="762"/>
      <c r="I38" s="762"/>
      <c r="J38" s="762"/>
      <c r="K38" s="762"/>
      <c r="L38" s="762"/>
      <c r="M38" s="762"/>
      <c r="N38" s="762"/>
      <c r="O38" s="762"/>
      <c r="P38" s="762"/>
      <c r="Q38" s="762"/>
      <c r="R38" s="762"/>
      <c r="S38" s="762"/>
      <c r="T38" s="762"/>
      <c r="U38" s="762"/>
      <c r="V38" s="762"/>
      <c r="W38" s="763"/>
      <c r="X38" s="18"/>
    </row>
    <row r="39" spans="3:24" x14ac:dyDescent="0.4">
      <c r="C39" s="761"/>
      <c r="D39" s="762"/>
      <c r="E39" s="762"/>
      <c r="F39" s="762"/>
      <c r="G39" s="762"/>
      <c r="H39" s="762"/>
      <c r="I39" s="762"/>
      <c r="J39" s="762"/>
      <c r="K39" s="762"/>
      <c r="L39" s="762"/>
      <c r="M39" s="762"/>
      <c r="N39" s="762"/>
      <c r="O39" s="762"/>
      <c r="P39" s="762"/>
      <c r="Q39" s="762"/>
      <c r="R39" s="762"/>
      <c r="S39" s="762"/>
      <c r="T39" s="762"/>
      <c r="U39" s="762"/>
      <c r="V39" s="762"/>
      <c r="W39" s="763"/>
      <c r="X39" s="18"/>
    </row>
    <row r="40" spans="3:24" x14ac:dyDescent="0.4">
      <c r="C40" s="761"/>
      <c r="D40" s="762"/>
      <c r="E40" s="762"/>
      <c r="F40" s="762"/>
      <c r="G40" s="762"/>
      <c r="H40" s="762"/>
      <c r="I40" s="762"/>
      <c r="J40" s="762"/>
      <c r="K40" s="762"/>
      <c r="L40" s="762"/>
      <c r="M40" s="762"/>
      <c r="N40" s="762"/>
      <c r="O40" s="762"/>
      <c r="P40" s="762"/>
      <c r="Q40" s="762"/>
      <c r="R40" s="762"/>
      <c r="S40" s="762"/>
      <c r="T40" s="762"/>
      <c r="U40" s="762"/>
      <c r="V40" s="762"/>
      <c r="W40" s="763"/>
      <c r="X40" s="18"/>
    </row>
    <row r="41" spans="3:24" x14ac:dyDescent="0.4">
      <c r="C41" s="761"/>
      <c r="D41" s="762"/>
      <c r="E41" s="762"/>
      <c r="F41" s="762"/>
      <c r="G41" s="762"/>
      <c r="H41" s="762"/>
      <c r="I41" s="762"/>
      <c r="J41" s="762"/>
      <c r="K41" s="762"/>
      <c r="L41" s="762"/>
      <c r="M41" s="762"/>
      <c r="N41" s="762"/>
      <c r="O41" s="762"/>
      <c r="P41" s="762"/>
      <c r="Q41" s="762"/>
      <c r="R41" s="762"/>
      <c r="S41" s="762"/>
      <c r="T41" s="762"/>
      <c r="U41" s="762"/>
      <c r="V41" s="762"/>
      <c r="W41" s="763"/>
      <c r="X41" s="18"/>
    </row>
    <row r="42" spans="3:24" x14ac:dyDescent="0.4">
      <c r="C42" s="761"/>
      <c r="D42" s="762"/>
      <c r="E42" s="762"/>
      <c r="F42" s="762"/>
      <c r="G42" s="762"/>
      <c r="H42" s="762"/>
      <c r="I42" s="762"/>
      <c r="J42" s="762"/>
      <c r="K42" s="762"/>
      <c r="L42" s="762"/>
      <c r="M42" s="762"/>
      <c r="N42" s="762"/>
      <c r="O42" s="762"/>
      <c r="P42" s="762"/>
      <c r="Q42" s="762"/>
      <c r="R42" s="762"/>
      <c r="S42" s="762"/>
      <c r="T42" s="762"/>
      <c r="U42" s="762"/>
      <c r="V42" s="762"/>
      <c r="W42" s="763"/>
      <c r="X42" s="18"/>
    </row>
    <row r="43" spans="3:24" x14ac:dyDescent="0.4">
      <c r="C43" s="761"/>
      <c r="D43" s="762"/>
      <c r="E43" s="762"/>
      <c r="F43" s="762"/>
      <c r="G43" s="762"/>
      <c r="H43" s="762"/>
      <c r="I43" s="762"/>
      <c r="J43" s="762"/>
      <c r="K43" s="762"/>
      <c r="L43" s="762"/>
      <c r="M43" s="762"/>
      <c r="N43" s="762"/>
      <c r="O43" s="762"/>
      <c r="P43" s="762"/>
      <c r="Q43" s="762"/>
      <c r="R43" s="762"/>
      <c r="S43" s="762"/>
      <c r="T43" s="762"/>
      <c r="U43" s="762"/>
      <c r="V43" s="762"/>
      <c r="W43" s="763"/>
      <c r="X43" s="18"/>
    </row>
    <row r="44" spans="3:24" x14ac:dyDescent="0.4">
      <c r="C44" s="761"/>
      <c r="D44" s="762"/>
      <c r="E44" s="762"/>
      <c r="F44" s="762"/>
      <c r="G44" s="762"/>
      <c r="H44" s="762"/>
      <c r="I44" s="762"/>
      <c r="J44" s="762"/>
      <c r="K44" s="762"/>
      <c r="L44" s="762"/>
      <c r="M44" s="762"/>
      <c r="N44" s="762"/>
      <c r="O44" s="762"/>
      <c r="P44" s="762"/>
      <c r="Q44" s="762"/>
      <c r="R44" s="762"/>
      <c r="S44" s="762"/>
      <c r="T44" s="762"/>
      <c r="U44" s="762"/>
      <c r="V44" s="762"/>
      <c r="W44" s="763"/>
      <c r="X44" s="18"/>
    </row>
    <row r="45" spans="3:24" x14ac:dyDescent="0.4">
      <c r="C45" s="761"/>
      <c r="D45" s="762"/>
      <c r="E45" s="762"/>
      <c r="F45" s="762"/>
      <c r="G45" s="762"/>
      <c r="H45" s="762"/>
      <c r="I45" s="762"/>
      <c r="J45" s="762"/>
      <c r="K45" s="762"/>
      <c r="L45" s="762"/>
      <c r="M45" s="762"/>
      <c r="N45" s="762"/>
      <c r="O45" s="762"/>
      <c r="P45" s="762"/>
      <c r="Q45" s="762"/>
      <c r="R45" s="762"/>
      <c r="S45" s="762"/>
      <c r="T45" s="762"/>
      <c r="U45" s="762"/>
      <c r="V45" s="762"/>
      <c r="W45" s="763"/>
      <c r="X45" s="18"/>
    </row>
    <row r="46" spans="3:24" x14ac:dyDescent="0.4">
      <c r="C46" s="761"/>
      <c r="D46" s="762"/>
      <c r="E46" s="762"/>
      <c r="F46" s="762"/>
      <c r="G46" s="762"/>
      <c r="H46" s="762"/>
      <c r="I46" s="762"/>
      <c r="J46" s="762"/>
      <c r="K46" s="762"/>
      <c r="L46" s="762"/>
      <c r="M46" s="762"/>
      <c r="N46" s="762"/>
      <c r="O46" s="762"/>
      <c r="P46" s="762"/>
      <c r="Q46" s="762"/>
      <c r="R46" s="762"/>
      <c r="S46" s="762"/>
      <c r="T46" s="762"/>
      <c r="U46" s="762"/>
      <c r="V46" s="762"/>
      <c r="W46" s="763"/>
      <c r="X46" s="18"/>
    </row>
    <row r="47" spans="3:24" x14ac:dyDescent="0.4">
      <c r="C47" s="761"/>
      <c r="D47" s="762"/>
      <c r="E47" s="762"/>
      <c r="F47" s="762"/>
      <c r="G47" s="762"/>
      <c r="H47" s="762"/>
      <c r="I47" s="762"/>
      <c r="J47" s="762"/>
      <c r="K47" s="762"/>
      <c r="L47" s="762"/>
      <c r="M47" s="762"/>
      <c r="N47" s="762"/>
      <c r="O47" s="762"/>
      <c r="P47" s="762"/>
      <c r="Q47" s="762"/>
      <c r="R47" s="762"/>
      <c r="S47" s="762"/>
      <c r="T47" s="762"/>
      <c r="U47" s="762"/>
      <c r="V47" s="762"/>
      <c r="W47" s="763"/>
      <c r="X47" s="18"/>
    </row>
    <row r="48" spans="3:24" x14ac:dyDescent="0.4">
      <c r="C48" s="761"/>
      <c r="D48" s="762"/>
      <c r="E48" s="762"/>
      <c r="F48" s="762"/>
      <c r="G48" s="762"/>
      <c r="H48" s="762"/>
      <c r="I48" s="762"/>
      <c r="J48" s="762"/>
      <c r="K48" s="762"/>
      <c r="L48" s="762"/>
      <c r="M48" s="762"/>
      <c r="N48" s="762"/>
      <c r="O48" s="762"/>
      <c r="P48" s="762"/>
      <c r="Q48" s="762"/>
      <c r="R48" s="762"/>
      <c r="S48" s="762"/>
      <c r="T48" s="762"/>
      <c r="U48" s="762"/>
      <c r="V48" s="762"/>
      <c r="W48" s="763"/>
      <c r="X48" s="18"/>
    </row>
    <row r="49" spans="2:24" x14ac:dyDescent="0.4">
      <c r="C49" s="761"/>
      <c r="D49" s="762"/>
      <c r="E49" s="762"/>
      <c r="F49" s="762"/>
      <c r="G49" s="762"/>
      <c r="H49" s="762"/>
      <c r="I49" s="762"/>
      <c r="J49" s="762"/>
      <c r="K49" s="762"/>
      <c r="L49" s="762"/>
      <c r="M49" s="762"/>
      <c r="N49" s="762"/>
      <c r="O49" s="762"/>
      <c r="P49" s="762"/>
      <c r="Q49" s="762"/>
      <c r="R49" s="762"/>
      <c r="S49" s="762"/>
      <c r="T49" s="762"/>
      <c r="U49" s="762"/>
      <c r="V49" s="762"/>
      <c r="W49" s="763"/>
      <c r="X49" s="18"/>
    </row>
    <row r="50" spans="2:24" x14ac:dyDescent="0.4">
      <c r="C50" s="761"/>
      <c r="D50" s="762"/>
      <c r="E50" s="762"/>
      <c r="F50" s="762"/>
      <c r="G50" s="762"/>
      <c r="H50" s="762"/>
      <c r="I50" s="762"/>
      <c r="J50" s="762"/>
      <c r="K50" s="762"/>
      <c r="L50" s="762"/>
      <c r="M50" s="762"/>
      <c r="N50" s="762"/>
      <c r="O50" s="762"/>
      <c r="P50" s="762"/>
      <c r="Q50" s="762"/>
      <c r="R50" s="762"/>
      <c r="S50" s="762"/>
      <c r="T50" s="762"/>
      <c r="U50" s="762"/>
      <c r="V50" s="762"/>
      <c r="W50" s="763"/>
      <c r="X50" s="18"/>
    </row>
    <row r="51" spans="2:24" x14ac:dyDescent="0.4">
      <c r="C51" s="764"/>
      <c r="D51" s="765"/>
      <c r="E51" s="765"/>
      <c r="F51" s="765"/>
      <c r="G51" s="765"/>
      <c r="H51" s="765"/>
      <c r="I51" s="765"/>
      <c r="J51" s="765"/>
      <c r="K51" s="765"/>
      <c r="L51" s="765"/>
      <c r="M51" s="765"/>
      <c r="N51" s="765"/>
      <c r="O51" s="765"/>
      <c r="P51" s="765"/>
      <c r="Q51" s="765"/>
      <c r="R51" s="765"/>
      <c r="S51" s="765"/>
      <c r="T51" s="765"/>
      <c r="U51" s="765"/>
      <c r="V51" s="765"/>
      <c r="W51" s="766"/>
      <c r="X51" s="18"/>
    </row>
    <row r="52" spans="2:24" x14ac:dyDescent="0.4">
      <c r="C52" s="733" t="s">
        <v>1366</v>
      </c>
      <c r="D52" s="734"/>
      <c r="E52" s="734"/>
      <c r="F52" s="737" t="str" cm="1">
        <f t="array" aca="1" ref="F52" ca="1">OFFSET(INDIRECT($A$1),15,6)&amp;""</f>
        <v/>
      </c>
      <c r="G52" s="737"/>
      <c r="H52" s="737"/>
      <c r="I52" s="737"/>
      <c r="J52" s="737"/>
      <c r="K52" s="737"/>
      <c r="L52" s="737"/>
      <c r="M52" s="737"/>
      <c r="N52" s="737"/>
      <c r="O52" s="737"/>
      <c r="P52" s="737"/>
      <c r="Q52" s="737"/>
      <c r="R52" s="737"/>
      <c r="S52" s="737"/>
      <c r="T52" s="737"/>
      <c r="U52" s="737"/>
      <c r="V52" s="737"/>
      <c r="W52" s="738"/>
      <c r="X52" s="18"/>
    </row>
    <row r="53" spans="2:24" ht="12.75" thickBot="1" x14ac:dyDescent="0.45">
      <c r="C53" s="767"/>
      <c r="D53" s="768"/>
      <c r="E53" s="768"/>
      <c r="F53" s="769"/>
      <c r="G53" s="769"/>
      <c r="H53" s="769"/>
      <c r="I53" s="769"/>
      <c r="J53" s="769"/>
      <c r="K53" s="769"/>
      <c r="L53" s="769"/>
      <c r="M53" s="769"/>
      <c r="N53" s="769"/>
      <c r="O53" s="769"/>
      <c r="P53" s="769"/>
      <c r="Q53" s="769"/>
      <c r="R53" s="769"/>
      <c r="S53" s="769"/>
      <c r="T53" s="769"/>
      <c r="U53" s="769"/>
      <c r="V53" s="769"/>
      <c r="W53" s="770"/>
      <c r="X53" s="18"/>
    </row>
    <row r="54" spans="2:24" x14ac:dyDescent="0.4">
      <c r="C54" s="23"/>
      <c r="D54" s="23"/>
      <c r="E54" s="23"/>
      <c r="F54" s="23"/>
      <c r="G54" s="23"/>
      <c r="H54" s="23"/>
      <c r="I54" s="23"/>
      <c r="J54" s="23"/>
      <c r="K54" s="23"/>
      <c r="L54" s="23"/>
      <c r="M54" s="23"/>
      <c r="N54" s="23"/>
      <c r="O54" s="23"/>
      <c r="P54" s="23"/>
      <c r="Q54" s="23"/>
      <c r="R54" s="23"/>
      <c r="S54" s="23"/>
      <c r="T54" s="23"/>
      <c r="U54" s="23"/>
      <c r="V54" s="23"/>
      <c r="W54" s="23"/>
      <c r="X54" s="18"/>
    </row>
    <row r="55" spans="2:24" x14ac:dyDescent="0.4">
      <c r="C55" s="23"/>
      <c r="D55" s="23"/>
      <c r="E55" s="23"/>
      <c r="F55" s="23"/>
      <c r="G55" s="23"/>
      <c r="H55" s="23"/>
      <c r="I55" s="23"/>
      <c r="J55" s="23"/>
      <c r="K55" s="23"/>
      <c r="L55" s="23"/>
      <c r="M55" s="23"/>
      <c r="N55" s="23"/>
      <c r="O55" s="23"/>
      <c r="P55" s="23"/>
      <c r="Q55" s="23"/>
      <c r="R55" s="23"/>
      <c r="S55" s="23"/>
      <c r="T55" s="23"/>
      <c r="U55" s="23"/>
      <c r="V55" s="23"/>
      <c r="W55" s="23"/>
      <c r="X55" s="18"/>
    </row>
    <row r="56" spans="2:24" ht="12.75" thickBot="1" x14ac:dyDescent="0.45">
      <c r="C56" s="23"/>
      <c r="D56" s="23"/>
      <c r="E56" s="23"/>
      <c r="F56" s="23"/>
      <c r="G56" s="23"/>
      <c r="H56" s="23"/>
      <c r="I56" s="23"/>
      <c r="J56" s="23"/>
      <c r="K56" s="23"/>
      <c r="L56" s="23"/>
      <c r="M56" s="23"/>
      <c r="N56" s="23"/>
      <c r="O56" s="23"/>
      <c r="P56" s="23"/>
      <c r="Q56" s="23"/>
      <c r="R56" s="23"/>
      <c r="S56" s="23"/>
      <c r="T56" s="23"/>
      <c r="U56" s="23"/>
      <c r="V56" s="23"/>
      <c r="W56" s="23"/>
      <c r="X56" s="18"/>
    </row>
    <row r="57" spans="2:24" ht="12.75" customHeight="1" x14ac:dyDescent="0.4">
      <c r="C57" s="730" t="s">
        <v>1367</v>
      </c>
      <c r="D57" s="730"/>
      <c r="E57" s="730"/>
      <c r="F57" s="730"/>
      <c r="G57" s="730"/>
      <c r="H57" s="730"/>
      <c r="I57" s="771" t="str" cm="1">
        <f t="array" aca="1" ref="I57" ca="1">OFFSET(INDIRECT($A$1),16,6)&amp;""</f>
        <v/>
      </c>
      <c r="J57" s="772"/>
      <c r="K57" s="23"/>
      <c r="L57" s="23"/>
      <c r="M57" s="23"/>
      <c r="N57" s="23"/>
      <c r="O57" s="23"/>
      <c r="P57" s="23"/>
      <c r="Q57" s="23"/>
      <c r="R57" s="23"/>
      <c r="S57" s="23"/>
      <c r="T57" s="23"/>
      <c r="U57" s="23"/>
      <c r="V57" s="23"/>
      <c r="W57" s="23"/>
      <c r="X57" s="18"/>
    </row>
    <row r="58" spans="2:24" ht="12.75" customHeight="1" thickBot="1" x14ac:dyDescent="0.45">
      <c r="C58" s="730"/>
      <c r="D58" s="730"/>
      <c r="E58" s="730"/>
      <c r="F58" s="730"/>
      <c r="G58" s="730"/>
      <c r="H58" s="730"/>
      <c r="I58" s="773"/>
      <c r="J58" s="774"/>
      <c r="K58" s="23"/>
      <c r="L58" s="23"/>
      <c r="M58" s="23"/>
      <c r="N58" s="23"/>
      <c r="O58" s="23"/>
      <c r="P58" s="23"/>
      <c r="Q58" s="23"/>
      <c r="R58" s="23"/>
      <c r="S58" s="23"/>
      <c r="T58" s="23"/>
      <c r="U58" s="23"/>
      <c r="V58" s="23"/>
      <c r="W58" s="23"/>
      <c r="X58" s="18"/>
    </row>
    <row r="59" spans="2:24" ht="5.0999999999999996" customHeight="1" thickBot="1" x14ac:dyDescent="0.45">
      <c r="C59" s="18"/>
      <c r="D59" s="18"/>
      <c r="E59" s="18"/>
      <c r="F59" s="18"/>
      <c r="G59" s="18"/>
      <c r="H59" s="18"/>
      <c r="I59" s="18"/>
      <c r="J59" s="18"/>
      <c r="K59" s="18"/>
      <c r="L59" s="18"/>
      <c r="M59" s="18"/>
      <c r="N59" s="18"/>
      <c r="O59" s="18"/>
      <c r="P59" s="18"/>
      <c r="Q59" s="18"/>
      <c r="R59" s="18"/>
      <c r="S59" s="18"/>
      <c r="T59" s="18"/>
      <c r="U59" s="18"/>
      <c r="V59" s="18"/>
      <c r="W59" s="18"/>
      <c r="X59" s="18"/>
    </row>
    <row r="60" spans="2:24" ht="12" customHeight="1" x14ac:dyDescent="0.4">
      <c r="B60" s="16" t="s">
        <v>427</v>
      </c>
      <c r="C60" s="731" t="s">
        <v>1368</v>
      </c>
      <c r="D60" s="732"/>
      <c r="E60" s="732"/>
      <c r="F60" s="735" t="str" cm="1">
        <f t="array" aca="1" ref="F60" ca="1">OFFSET(INDIRECT($A$1),17,6)&amp;""</f>
        <v/>
      </c>
      <c r="G60" s="735"/>
      <c r="H60" s="735"/>
      <c r="I60" s="735"/>
      <c r="J60" s="735"/>
      <c r="K60" s="735"/>
      <c r="L60" s="735"/>
      <c r="M60" s="735"/>
      <c r="N60" s="735"/>
      <c r="O60" s="735"/>
      <c r="P60" s="735"/>
      <c r="Q60" s="735"/>
      <c r="R60" s="735"/>
      <c r="S60" s="735"/>
      <c r="T60" s="735"/>
      <c r="U60" s="735"/>
      <c r="V60" s="735"/>
      <c r="W60" s="736"/>
      <c r="X60" s="18"/>
    </row>
    <row r="61" spans="2:24" x14ac:dyDescent="0.4">
      <c r="C61" s="733"/>
      <c r="D61" s="734"/>
      <c r="E61" s="734"/>
      <c r="F61" s="737"/>
      <c r="G61" s="737"/>
      <c r="H61" s="737"/>
      <c r="I61" s="737"/>
      <c r="J61" s="737"/>
      <c r="K61" s="737"/>
      <c r="L61" s="737"/>
      <c r="M61" s="737"/>
      <c r="N61" s="737"/>
      <c r="O61" s="737"/>
      <c r="P61" s="737"/>
      <c r="Q61" s="737"/>
      <c r="R61" s="737"/>
      <c r="S61" s="737"/>
      <c r="T61" s="737"/>
      <c r="U61" s="737"/>
      <c r="V61" s="737"/>
      <c r="W61" s="738"/>
      <c r="X61" s="18"/>
    </row>
    <row r="62" spans="2:24" x14ac:dyDescent="0.4">
      <c r="C62" s="752" t="s">
        <v>1369</v>
      </c>
      <c r="D62" s="753"/>
      <c r="E62" s="753"/>
      <c r="F62" s="737" t="str" cm="1">
        <f t="array" aca="1" ref="F62" ca="1">OFFSET(INDIRECT($A$1),18,6)&amp;""</f>
        <v/>
      </c>
      <c r="G62" s="737"/>
      <c r="H62" s="737"/>
      <c r="I62" s="737"/>
      <c r="J62" s="737"/>
      <c r="K62" s="737"/>
      <c r="L62" s="737"/>
      <c r="M62" s="737"/>
      <c r="N62" s="737"/>
      <c r="O62" s="737"/>
      <c r="P62" s="737"/>
      <c r="Q62" s="737"/>
      <c r="R62" s="737"/>
      <c r="S62" s="737"/>
      <c r="T62" s="737"/>
      <c r="U62" s="737"/>
      <c r="V62" s="737"/>
      <c r="W62" s="738"/>
      <c r="X62" s="18"/>
    </row>
    <row r="63" spans="2:24" x14ac:dyDescent="0.4">
      <c r="C63" s="752"/>
      <c r="D63" s="753"/>
      <c r="E63" s="753"/>
      <c r="F63" s="737"/>
      <c r="G63" s="737"/>
      <c r="H63" s="737"/>
      <c r="I63" s="737"/>
      <c r="J63" s="737"/>
      <c r="K63" s="737"/>
      <c r="L63" s="737"/>
      <c r="M63" s="737"/>
      <c r="N63" s="737"/>
      <c r="O63" s="737"/>
      <c r="P63" s="737"/>
      <c r="Q63" s="737"/>
      <c r="R63" s="737"/>
      <c r="S63" s="737"/>
      <c r="T63" s="737"/>
      <c r="U63" s="737"/>
      <c r="V63" s="737"/>
      <c r="W63" s="738"/>
      <c r="X63" s="18"/>
    </row>
    <row r="64" spans="2:24" ht="12" customHeight="1" x14ac:dyDescent="0.4">
      <c r="C64" s="733" t="s">
        <v>1358</v>
      </c>
      <c r="D64" s="734"/>
      <c r="E64" s="734"/>
      <c r="F64" s="754" t="str" cm="1">
        <f t="array" aca="1" ref="F64" ca="1">OFFSET(INDIRECT($A$1),19,6)&amp;""</f>
        <v/>
      </c>
      <c r="G64" s="754"/>
      <c r="H64" s="532" t="str" cm="1">
        <f t="array" aca="1" ref="H64" ca="1">IF(F64="","",OFFSET(INDIRECT($A$1),20,6)&amp;"")</f>
        <v/>
      </c>
      <c r="I64" s="533"/>
      <c r="J64" s="533"/>
      <c r="K64" s="533"/>
      <c r="L64" s="533"/>
      <c r="M64" s="533"/>
      <c r="N64" s="533"/>
      <c r="O64" s="533"/>
      <c r="P64" s="533"/>
      <c r="Q64" s="518" t="s">
        <v>1370</v>
      </c>
      <c r="R64" s="483"/>
      <c r="S64" s="484"/>
      <c r="T64" s="488" t="str" cm="1">
        <f t="array" aca="1" ref="T64" ca="1">OFFSET(INDIRECT($A$1),21,6)&amp;""</f>
        <v/>
      </c>
      <c r="U64" s="489"/>
      <c r="V64" s="489"/>
      <c r="W64" s="494"/>
      <c r="X64" s="18"/>
    </row>
    <row r="65" spans="3:24" x14ac:dyDescent="0.4">
      <c r="C65" s="733"/>
      <c r="D65" s="734"/>
      <c r="E65" s="734"/>
      <c r="F65" s="754"/>
      <c r="G65" s="754"/>
      <c r="H65" s="535"/>
      <c r="I65" s="536"/>
      <c r="J65" s="536"/>
      <c r="K65" s="536"/>
      <c r="L65" s="536"/>
      <c r="M65" s="536"/>
      <c r="N65" s="536"/>
      <c r="O65" s="536"/>
      <c r="P65" s="536"/>
      <c r="Q65" s="519"/>
      <c r="R65" s="486"/>
      <c r="S65" s="487"/>
      <c r="T65" s="491"/>
      <c r="U65" s="492"/>
      <c r="V65" s="492"/>
      <c r="W65" s="495"/>
      <c r="X65" s="18"/>
    </row>
    <row r="66" spans="3:24" ht="12.75" customHeight="1" x14ac:dyDescent="0.4">
      <c r="C66" s="733" t="s">
        <v>1371</v>
      </c>
      <c r="D66" s="734"/>
      <c r="E66" s="734"/>
      <c r="F66" s="734"/>
      <c r="G66" s="734"/>
      <c r="H66" s="558" t="str" cm="1">
        <f t="array" aca="1" ref="H66" ca="1">OFFSET(INDIRECT($A$1),22,6)&amp;""</f>
        <v/>
      </c>
      <c r="I66" s="559"/>
      <c r="J66" s="559"/>
      <c r="K66" s="559"/>
      <c r="L66" s="559"/>
      <c r="M66" s="747"/>
      <c r="N66" s="747"/>
      <c r="O66" s="747"/>
      <c r="P66" s="747"/>
      <c r="Q66" s="747"/>
      <c r="R66" s="747"/>
      <c r="S66" s="747"/>
      <c r="T66" s="747"/>
      <c r="U66" s="747"/>
      <c r="V66" s="747"/>
      <c r="W66" s="748"/>
      <c r="X66" s="18"/>
    </row>
    <row r="67" spans="3:24" x14ac:dyDescent="0.4">
      <c r="C67" s="733"/>
      <c r="D67" s="734"/>
      <c r="E67" s="734"/>
      <c r="F67" s="734"/>
      <c r="G67" s="734"/>
      <c r="H67" s="562"/>
      <c r="I67" s="563"/>
      <c r="J67" s="563"/>
      <c r="K67" s="563"/>
      <c r="L67" s="563"/>
      <c r="M67" s="749"/>
      <c r="N67" s="749"/>
      <c r="O67" s="749"/>
      <c r="P67" s="749"/>
      <c r="Q67" s="749"/>
      <c r="R67" s="749"/>
      <c r="S67" s="749"/>
      <c r="T67" s="749"/>
      <c r="U67" s="749"/>
      <c r="V67" s="749"/>
      <c r="W67" s="750"/>
      <c r="X67" s="18"/>
    </row>
    <row r="68" spans="3:24" ht="12.75" customHeight="1" x14ac:dyDescent="0.4">
      <c r="C68" s="781" t="s">
        <v>1372</v>
      </c>
      <c r="D68" s="782"/>
      <c r="E68" s="782"/>
      <c r="F68" s="782"/>
      <c r="G68" s="782"/>
      <c r="H68" s="785" t="str" cm="1">
        <f t="array" aca="1" ref="H68" ca="1">OFFSET(INDIRECT($A$1),23,6)&amp;""</f>
        <v/>
      </c>
      <c r="I68" s="786"/>
      <c r="J68" s="786"/>
      <c r="K68" s="786"/>
      <c r="L68" s="786"/>
      <c r="M68" s="747"/>
      <c r="N68" s="747"/>
      <c r="O68" s="747"/>
      <c r="P68" s="747"/>
      <c r="Q68" s="747"/>
      <c r="R68" s="747"/>
      <c r="S68" s="747"/>
      <c r="T68" s="747"/>
      <c r="U68" s="747"/>
      <c r="V68" s="747"/>
      <c r="W68" s="748"/>
      <c r="X68" s="18"/>
    </row>
    <row r="69" spans="3:24" x14ac:dyDescent="0.4">
      <c r="C69" s="781"/>
      <c r="D69" s="782"/>
      <c r="E69" s="782"/>
      <c r="F69" s="782"/>
      <c r="G69" s="782"/>
      <c r="H69" s="787"/>
      <c r="I69" s="788"/>
      <c r="J69" s="788"/>
      <c r="K69" s="788"/>
      <c r="L69" s="788"/>
      <c r="M69" s="749"/>
      <c r="N69" s="749"/>
      <c r="O69" s="749"/>
      <c r="P69" s="749"/>
      <c r="Q69" s="749"/>
      <c r="R69" s="749"/>
      <c r="S69" s="749"/>
      <c r="T69" s="749"/>
      <c r="U69" s="749"/>
      <c r="V69" s="749"/>
      <c r="W69" s="750"/>
      <c r="X69" s="18"/>
    </row>
    <row r="70" spans="3:24" x14ac:dyDescent="0.4">
      <c r="C70" s="733" t="s">
        <v>1364</v>
      </c>
      <c r="D70" s="734"/>
      <c r="E70" s="734"/>
      <c r="F70" s="532" t="str" cm="1">
        <f t="array" aca="1" ref="F70" ca="1">OFFSET(INDIRECT($A$1),24,6)&amp;""</f>
        <v/>
      </c>
      <c r="G70" s="533"/>
      <c r="H70" s="533"/>
      <c r="I70" s="533"/>
      <c r="J70" s="533"/>
      <c r="K70" s="533"/>
      <c r="L70" s="649"/>
      <c r="M70" s="558" t="str" cm="1">
        <f t="array" aca="1" ref="M70" ca="1">OFFSET(INDIRECT($A$1),25,6)&amp;""</f>
        <v/>
      </c>
      <c r="N70" s="559"/>
      <c r="O70" s="559"/>
      <c r="P70" s="559"/>
      <c r="Q70" s="559"/>
      <c r="R70" s="559"/>
      <c r="S70" s="559"/>
      <c r="T70" s="789"/>
      <c r="U70" s="789"/>
      <c r="V70" s="789"/>
      <c r="W70" s="790"/>
      <c r="X70" s="18"/>
    </row>
    <row r="71" spans="3:24" x14ac:dyDescent="0.4">
      <c r="C71" s="783"/>
      <c r="D71" s="784"/>
      <c r="E71" s="784"/>
      <c r="F71" s="535"/>
      <c r="G71" s="536"/>
      <c r="H71" s="536"/>
      <c r="I71" s="536"/>
      <c r="J71" s="536"/>
      <c r="K71" s="536"/>
      <c r="L71" s="551"/>
      <c r="M71" s="562"/>
      <c r="N71" s="563"/>
      <c r="O71" s="563"/>
      <c r="P71" s="563"/>
      <c r="Q71" s="563"/>
      <c r="R71" s="563"/>
      <c r="S71" s="563"/>
      <c r="T71" s="791"/>
      <c r="U71" s="791"/>
      <c r="V71" s="791"/>
      <c r="W71" s="792"/>
      <c r="X71" s="18"/>
    </row>
    <row r="72" spans="3:24" x14ac:dyDescent="0.4">
      <c r="C72" s="733" t="s">
        <v>1366</v>
      </c>
      <c r="D72" s="734"/>
      <c r="E72" s="734"/>
      <c r="F72" s="737" t="str" cm="1">
        <f t="array" aca="1" ref="F72" ca="1">OFFSET(INDIRECT($A$1),26,6)&amp;""</f>
        <v/>
      </c>
      <c r="G72" s="737"/>
      <c r="H72" s="737"/>
      <c r="I72" s="737"/>
      <c r="J72" s="737"/>
      <c r="K72" s="737"/>
      <c r="L72" s="737"/>
      <c r="M72" s="737"/>
      <c r="N72" s="737"/>
      <c r="O72" s="737"/>
      <c r="P72" s="737"/>
      <c r="Q72" s="737"/>
      <c r="R72" s="737"/>
      <c r="S72" s="737"/>
      <c r="T72" s="737"/>
      <c r="U72" s="737"/>
      <c r="V72" s="737"/>
      <c r="W72" s="738"/>
      <c r="X72" s="18"/>
    </row>
    <row r="73" spans="3:24" ht="12.75" thickBot="1" x14ac:dyDescent="0.45">
      <c r="C73" s="767"/>
      <c r="D73" s="768"/>
      <c r="E73" s="768"/>
      <c r="F73" s="769"/>
      <c r="G73" s="769"/>
      <c r="H73" s="769"/>
      <c r="I73" s="769"/>
      <c r="J73" s="769"/>
      <c r="K73" s="769"/>
      <c r="L73" s="769"/>
      <c r="M73" s="769"/>
      <c r="N73" s="769"/>
      <c r="O73" s="769"/>
      <c r="P73" s="769"/>
      <c r="Q73" s="769"/>
      <c r="R73" s="769"/>
      <c r="S73" s="769"/>
      <c r="T73" s="769"/>
      <c r="U73" s="769"/>
      <c r="V73" s="769"/>
      <c r="W73" s="770"/>
      <c r="X73" s="18"/>
    </row>
    <row r="74" spans="3:24" x14ac:dyDescent="0.4">
      <c r="C74" s="23"/>
      <c r="D74" s="23"/>
      <c r="E74" s="23"/>
      <c r="F74" s="23"/>
      <c r="G74" s="23"/>
      <c r="H74" s="23"/>
      <c r="I74" s="23"/>
      <c r="J74" s="23"/>
      <c r="K74" s="23"/>
      <c r="L74" s="23"/>
      <c r="M74" s="23"/>
      <c r="N74" s="23"/>
      <c r="O74" s="23"/>
      <c r="P74" s="23"/>
      <c r="Q74" s="23"/>
      <c r="R74" s="23"/>
      <c r="S74" s="23"/>
      <c r="T74" s="23"/>
      <c r="U74" s="23"/>
      <c r="V74" s="23"/>
      <c r="W74" s="23"/>
      <c r="X74" s="18"/>
    </row>
    <row r="75" spans="3:24" x14ac:dyDescent="0.4">
      <c r="C75" s="18"/>
      <c r="D75" s="18"/>
      <c r="E75" s="18"/>
      <c r="F75" s="18"/>
      <c r="G75" s="18"/>
      <c r="H75" s="18"/>
      <c r="I75" s="18"/>
      <c r="J75" s="18"/>
      <c r="K75" s="18"/>
      <c r="L75" s="18"/>
      <c r="M75" s="18"/>
      <c r="N75" s="18"/>
      <c r="O75" s="18"/>
      <c r="P75" s="18"/>
      <c r="Q75" s="18"/>
      <c r="R75" s="18"/>
      <c r="S75" s="18"/>
      <c r="T75" s="18"/>
      <c r="U75" s="18"/>
      <c r="V75" s="18"/>
      <c r="W75" s="18"/>
      <c r="X75" s="18"/>
    </row>
    <row r="76" spans="3:24" x14ac:dyDescent="0.4">
      <c r="C76" s="18"/>
      <c r="D76" s="18"/>
      <c r="E76" s="18"/>
      <c r="F76" s="18"/>
      <c r="G76" s="18"/>
      <c r="H76" s="18"/>
      <c r="I76" s="18"/>
      <c r="J76" s="18"/>
      <c r="K76" s="18"/>
      <c r="L76" s="18"/>
      <c r="M76" s="18"/>
      <c r="N76" s="18"/>
      <c r="O76" s="18"/>
      <c r="P76" s="18"/>
      <c r="Q76" s="18"/>
      <c r="R76" s="18"/>
      <c r="S76" s="18"/>
      <c r="T76" s="18"/>
      <c r="U76" s="18"/>
      <c r="V76" s="18"/>
      <c r="W76" s="18"/>
    </row>
    <row r="77" spans="3:24" x14ac:dyDescent="0.4">
      <c r="C77" s="18"/>
      <c r="D77" s="18"/>
      <c r="E77" s="18"/>
      <c r="F77" s="18"/>
      <c r="G77" s="18"/>
      <c r="H77" s="18"/>
      <c r="I77" s="18"/>
      <c r="J77" s="18"/>
      <c r="K77" s="18"/>
      <c r="L77" s="18"/>
      <c r="M77" s="18"/>
      <c r="N77" s="18"/>
      <c r="O77" s="18"/>
      <c r="P77" s="18"/>
      <c r="Q77" s="18"/>
      <c r="R77" s="18"/>
      <c r="S77" s="18"/>
      <c r="T77" s="18"/>
      <c r="U77" s="18"/>
      <c r="V77" s="18"/>
      <c r="W77" s="18"/>
    </row>
    <row r="78" spans="3:24" x14ac:dyDescent="0.4">
      <c r="C78" s="18"/>
      <c r="D78" s="18"/>
      <c r="E78" s="18"/>
      <c r="F78" s="18"/>
      <c r="G78" s="18"/>
      <c r="H78" s="18"/>
      <c r="I78" s="18"/>
      <c r="J78" s="18"/>
      <c r="K78" s="18"/>
      <c r="L78" s="18"/>
      <c r="M78" s="18"/>
      <c r="N78" s="18"/>
      <c r="O78" s="18"/>
      <c r="P78" s="18"/>
      <c r="Q78" s="18"/>
      <c r="R78" s="18"/>
      <c r="S78" s="18"/>
      <c r="T78" s="18"/>
      <c r="U78" s="18"/>
      <c r="V78" s="18"/>
      <c r="W78" s="18"/>
    </row>
    <row r="79" spans="3:24" x14ac:dyDescent="0.4">
      <c r="C79" s="18"/>
      <c r="D79" s="18"/>
      <c r="E79" s="18"/>
      <c r="F79" s="18"/>
      <c r="G79" s="18"/>
      <c r="H79" s="18"/>
      <c r="I79" s="18"/>
      <c r="J79" s="18"/>
      <c r="K79" s="18"/>
      <c r="L79" s="18"/>
      <c r="M79" s="18"/>
      <c r="N79" s="18"/>
      <c r="O79" s="18"/>
      <c r="P79" s="18"/>
      <c r="Q79" s="18"/>
      <c r="R79" s="18"/>
      <c r="S79" s="18"/>
      <c r="T79" s="18"/>
      <c r="U79" s="18"/>
      <c r="V79" s="18"/>
      <c r="W79" s="18"/>
    </row>
    <row r="80" spans="3:24" x14ac:dyDescent="0.4">
      <c r="C80" s="18"/>
      <c r="D80" s="18"/>
      <c r="E80" s="18"/>
      <c r="F80" s="18"/>
      <c r="G80" s="18"/>
      <c r="H80" s="18"/>
      <c r="I80" s="18"/>
      <c r="J80" s="18"/>
      <c r="K80" s="18"/>
      <c r="L80" s="18"/>
      <c r="M80" s="18"/>
      <c r="N80" s="18"/>
      <c r="O80" s="18"/>
      <c r="P80" s="18"/>
      <c r="Q80" s="18"/>
      <c r="R80" s="18"/>
      <c r="S80" s="18"/>
      <c r="T80" s="18"/>
      <c r="U80" s="18"/>
      <c r="V80" s="18"/>
      <c r="W80" s="18"/>
    </row>
    <row r="81" spans="1:23" x14ac:dyDescent="0.4">
      <c r="C81" s="18"/>
      <c r="D81" s="18"/>
      <c r="E81" s="18"/>
      <c r="F81" s="18"/>
      <c r="G81" s="18"/>
      <c r="H81" s="18"/>
      <c r="I81" s="18"/>
      <c r="J81" s="18"/>
      <c r="K81" s="18"/>
      <c r="L81" s="18"/>
      <c r="M81" s="18"/>
      <c r="N81" s="18"/>
      <c r="O81" s="18"/>
      <c r="P81" s="18"/>
      <c r="Q81" s="18"/>
      <c r="R81" s="18"/>
      <c r="S81" s="18"/>
      <c r="T81" s="18"/>
      <c r="U81" s="18"/>
      <c r="V81" s="18"/>
      <c r="W81" s="18"/>
    </row>
    <row r="82" spans="1:23" x14ac:dyDescent="0.4">
      <c r="C82" s="18"/>
      <c r="D82" s="18"/>
      <c r="E82" s="18"/>
      <c r="F82" s="18"/>
      <c r="G82" s="18"/>
      <c r="H82" s="18"/>
      <c r="I82" s="18"/>
      <c r="J82" s="18"/>
      <c r="K82" s="18"/>
      <c r="L82" s="18"/>
      <c r="M82" s="18"/>
      <c r="N82" s="18"/>
      <c r="O82" s="18"/>
      <c r="P82" s="18"/>
      <c r="Q82" s="18"/>
      <c r="R82" s="18"/>
      <c r="S82" s="18"/>
      <c r="T82" s="18"/>
      <c r="U82" s="18"/>
      <c r="V82" s="18"/>
      <c r="W82" s="18"/>
    </row>
    <row r="83" spans="1:23" x14ac:dyDescent="0.4">
      <c r="C83" s="18"/>
      <c r="D83" s="18"/>
      <c r="E83" s="18"/>
      <c r="F83" s="18"/>
      <c r="G83" s="18"/>
      <c r="H83" s="18"/>
      <c r="I83" s="18"/>
      <c r="J83" s="18"/>
      <c r="K83" s="18"/>
      <c r="L83" s="18"/>
      <c r="M83" s="18"/>
      <c r="N83" s="18"/>
      <c r="O83" s="18"/>
      <c r="P83" s="18"/>
      <c r="Q83" s="18"/>
      <c r="R83" s="18"/>
      <c r="S83" s="18"/>
      <c r="T83" s="18"/>
      <c r="U83" s="18"/>
      <c r="V83" s="18"/>
      <c r="W83" s="18"/>
    </row>
    <row r="84" spans="1:23" x14ac:dyDescent="0.4">
      <c r="C84" s="18"/>
      <c r="D84" s="18"/>
      <c r="E84" s="18"/>
      <c r="F84" s="18"/>
      <c r="G84" s="18"/>
      <c r="H84" s="18"/>
      <c r="I84" s="18"/>
      <c r="J84" s="18"/>
      <c r="K84" s="18"/>
      <c r="L84" s="18"/>
      <c r="M84" s="18"/>
      <c r="N84" s="18"/>
      <c r="O84" s="18"/>
      <c r="P84" s="18"/>
      <c r="Q84" s="18"/>
      <c r="R84" s="18"/>
      <c r="S84" s="18"/>
      <c r="T84" s="18"/>
      <c r="U84" s="18"/>
      <c r="V84" s="18"/>
      <c r="W84" s="18"/>
    </row>
    <row r="85" spans="1:23" x14ac:dyDescent="0.4">
      <c r="C85" s="18"/>
      <c r="D85" s="18"/>
      <c r="E85" s="18"/>
      <c r="F85" s="18"/>
      <c r="G85" s="18"/>
      <c r="H85" s="18"/>
      <c r="I85" s="18"/>
      <c r="J85" s="18"/>
      <c r="K85" s="18"/>
      <c r="L85" s="18"/>
      <c r="M85" s="18"/>
      <c r="N85" s="18"/>
      <c r="O85" s="18"/>
      <c r="P85" s="18"/>
      <c r="Q85" s="18"/>
      <c r="R85" s="18"/>
      <c r="S85" s="18"/>
      <c r="T85" s="18"/>
      <c r="U85" s="18"/>
      <c r="V85" s="18"/>
      <c r="W85" s="18"/>
    </row>
    <row r="86" spans="1:23" x14ac:dyDescent="0.4">
      <c r="C86" s="18"/>
      <c r="D86" s="18"/>
      <c r="E86" s="18"/>
      <c r="F86" s="18"/>
      <c r="G86" s="18"/>
      <c r="H86" s="18"/>
      <c r="I86" s="18"/>
      <c r="J86" s="18"/>
      <c r="K86" s="18"/>
      <c r="L86" s="18"/>
      <c r="M86" s="18"/>
      <c r="N86" s="18"/>
      <c r="O86" s="18"/>
      <c r="P86" s="18"/>
      <c r="Q86" s="18"/>
      <c r="R86" s="18"/>
      <c r="S86" s="18"/>
      <c r="T86" s="18"/>
      <c r="U86" s="18"/>
      <c r="V86" s="18"/>
      <c r="W86" s="18"/>
    </row>
    <row r="87" spans="1:23" x14ac:dyDescent="0.4">
      <c r="C87" s="18"/>
      <c r="D87" s="18"/>
      <c r="E87" s="18"/>
      <c r="F87" s="18"/>
      <c r="G87" s="18"/>
      <c r="H87" s="18"/>
      <c r="I87" s="18"/>
      <c r="J87" s="18"/>
      <c r="K87" s="18"/>
      <c r="L87" s="18"/>
      <c r="M87" s="18"/>
      <c r="N87" s="18"/>
      <c r="O87" s="18"/>
      <c r="P87" s="18"/>
      <c r="Q87" s="18"/>
      <c r="R87" s="18"/>
      <c r="S87" s="18"/>
      <c r="T87" s="18"/>
      <c r="U87" s="18"/>
      <c r="V87" s="18"/>
      <c r="W87" s="18"/>
    </row>
    <row r="88" spans="1:23" x14ac:dyDescent="0.4">
      <c r="C88" s="18"/>
      <c r="D88" s="18"/>
      <c r="E88" s="18"/>
      <c r="F88" s="18"/>
      <c r="G88" s="18"/>
      <c r="H88" s="18"/>
      <c r="I88" s="18"/>
      <c r="J88" s="18"/>
      <c r="K88" s="18"/>
      <c r="L88" s="18"/>
      <c r="M88" s="18"/>
      <c r="N88" s="18"/>
      <c r="O88" s="18"/>
      <c r="P88" s="18"/>
      <c r="Q88" s="18"/>
      <c r="R88" s="18"/>
      <c r="S88" s="18"/>
      <c r="T88" s="18"/>
      <c r="U88" s="18"/>
      <c r="V88" s="18"/>
      <c r="W88" s="18"/>
    </row>
    <row r="89" spans="1:23" x14ac:dyDescent="0.4">
      <c r="C89" s="18"/>
      <c r="D89" s="18"/>
      <c r="E89" s="18"/>
      <c r="F89" s="18"/>
      <c r="G89" s="18"/>
      <c r="H89" s="18"/>
      <c r="I89" s="18"/>
      <c r="J89" s="18"/>
      <c r="K89" s="18"/>
      <c r="L89" s="18"/>
      <c r="M89" s="18"/>
      <c r="N89" s="18"/>
      <c r="O89" s="18"/>
      <c r="P89" s="18"/>
      <c r="Q89" s="18"/>
      <c r="R89" s="18"/>
      <c r="S89" s="18"/>
      <c r="T89" s="18"/>
      <c r="U89" s="18"/>
      <c r="V89" s="18"/>
      <c r="W89" s="18"/>
    </row>
    <row r="90" spans="1:23" x14ac:dyDescent="0.4">
      <c r="C90" s="18"/>
      <c r="D90" s="18"/>
      <c r="E90" s="18"/>
      <c r="F90" s="18"/>
      <c r="G90" s="18"/>
      <c r="H90" s="18"/>
      <c r="I90" s="18"/>
      <c r="J90" s="18"/>
      <c r="K90" s="18"/>
      <c r="L90" s="18"/>
      <c r="M90" s="18"/>
      <c r="N90" s="18"/>
      <c r="O90" s="18"/>
      <c r="P90" s="18"/>
      <c r="Q90" s="18"/>
      <c r="R90" s="18"/>
      <c r="S90" s="18"/>
      <c r="T90" s="18"/>
      <c r="U90" s="18"/>
      <c r="V90" s="18"/>
      <c r="W90" s="18"/>
    </row>
    <row r="91" spans="1:23" x14ac:dyDescent="0.4">
      <c r="C91" s="18"/>
      <c r="D91" s="18"/>
      <c r="E91" s="18"/>
      <c r="F91" s="18"/>
      <c r="G91" s="18"/>
      <c r="H91" s="18"/>
      <c r="I91" s="18"/>
      <c r="J91" s="18"/>
      <c r="K91" s="18"/>
      <c r="L91" s="18"/>
      <c r="M91" s="18"/>
      <c r="N91" s="18"/>
      <c r="O91" s="18"/>
      <c r="P91" s="18"/>
      <c r="Q91" s="18"/>
      <c r="R91" s="18"/>
      <c r="S91" s="18"/>
      <c r="T91" s="18"/>
      <c r="U91" s="18"/>
      <c r="V91" s="18"/>
      <c r="W91" s="18"/>
    </row>
    <row r="93" spans="1:23" x14ac:dyDescent="0.4">
      <c r="A93" s="21"/>
      <c r="B93" s="22"/>
    </row>
    <row r="130" spans="1:2" x14ac:dyDescent="0.4">
      <c r="A130" s="21"/>
      <c r="B130" s="22"/>
    </row>
    <row r="131" spans="1:2" x14ac:dyDescent="0.4">
      <c r="A131" s="21"/>
      <c r="B131" s="22"/>
    </row>
    <row r="132" spans="1:2" x14ac:dyDescent="0.4">
      <c r="A132" s="21"/>
      <c r="B132" s="22"/>
    </row>
    <row r="133" spans="1:2" x14ac:dyDescent="0.4">
      <c r="A133" s="21"/>
      <c r="B133" s="22"/>
    </row>
    <row r="134" spans="1:2" x14ac:dyDescent="0.4">
      <c r="A134" s="21"/>
      <c r="B134" s="22"/>
    </row>
    <row r="135" spans="1:2" x14ac:dyDescent="0.4">
      <c r="A135" s="21"/>
      <c r="B135" s="22"/>
    </row>
    <row r="136" spans="1:2" x14ac:dyDescent="0.4">
      <c r="A136" s="21"/>
      <c r="B136" s="22"/>
    </row>
    <row r="137" spans="1:2" x14ac:dyDescent="0.4">
      <c r="A137" s="21"/>
      <c r="B137" s="22"/>
    </row>
    <row r="138" spans="1:2" x14ac:dyDescent="0.4">
      <c r="A138" s="21"/>
      <c r="B138" s="22"/>
    </row>
    <row r="139" spans="1:2" x14ac:dyDescent="0.4">
      <c r="A139" s="21"/>
      <c r="B139" s="22"/>
    </row>
    <row r="140" spans="1:2" x14ac:dyDescent="0.4">
      <c r="A140" s="21"/>
      <c r="B140" s="22"/>
    </row>
    <row r="141" spans="1:2" x14ac:dyDescent="0.4">
      <c r="A141" s="21"/>
      <c r="B141" s="22"/>
    </row>
    <row r="142" spans="1:2" x14ac:dyDescent="0.4">
      <c r="A142" s="21"/>
      <c r="B142" s="22"/>
    </row>
    <row r="143" spans="1:2" x14ac:dyDescent="0.4">
      <c r="A143" s="21"/>
      <c r="B143" s="22"/>
    </row>
    <row r="144" spans="1:2" x14ac:dyDescent="0.4">
      <c r="A144" s="21"/>
      <c r="B144" s="22"/>
    </row>
    <row r="145" spans="1:2" x14ac:dyDescent="0.4">
      <c r="A145" s="21"/>
      <c r="B145" s="22"/>
    </row>
    <row r="146" spans="1:2" x14ac:dyDescent="0.4">
      <c r="A146" s="21"/>
      <c r="B146" s="22"/>
    </row>
    <row r="147" spans="1:2" x14ac:dyDescent="0.4">
      <c r="A147" s="21"/>
      <c r="B147" s="22"/>
    </row>
    <row r="148" spans="1:2" x14ac:dyDescent="0.4">
      <c r="A148" s="21"/>
      <c r="B148" s="22"/>
    </row>
    <row r="149" spans="1:2" x14ac:dyDescent="0.4">
      <c r="A149" s="21"/>
      <c r="B149" s="22"/>
    </row>
    <row r="150" spans="1:2" x14ac:dyDescent="0.4">
      <c r="A150" s="21"/>
      <c r="B150" s="22"/>
    </row>
    <row r="151" spans="1:2" x14ac:dyDescent="0.4">
      <c r="A151" s="21"/>
      <c r="B151" s="22"/>
    </row>
    <row r="152" spans="1:2" x14ac:dyDescent="0.4">
      <c r="A152" s="21"/>
      <c r="B152" s="22"/>
    </row>
    <row r="153" spans="1:2" x14ac:dyDescent="0.4">
      <c r="A153" s="21"/>
      <c r="B153" s="22"/>
    </row>
    <row r="154" spans="1:2" x14ac:dyDescent="0.4">
      <c r="A154" s="21"/>
      <c r="B154" s="22"/>
    </row>
    <row r="155" spans="1:2" x14ac:dyDescent="0.4">
      <c r="A155" s="21"/>
      <c r="B155" s="22"/>
    </row>
    <row r="156" spans="1:2" x14ac:dyDescent="0.4">
      <c r="A156" s="21"/>
      <c r="B156" s="22"/>
    </row>
    <row r="157" spans="1:2" x14ac:dyDescent="0.4">
      <c r="A157" s="21"/>
      <c r="B157" s="22"/>
    </row>
    <row r="158" spans="1:2" x14ac:dyDescent="0.4">
      <c r="A158" s="21"/>
      <c r="B158" s="22"/>
    </row>
    <row r="159" spans="1:2" x14ac:dyDescent="0.4">
      <c r="A159" s="21"/>
      <c r="B159" s="22"/>
    </row>
    <row r="160" spans="1:2" x14ac:dyDescent="0.4">
      <c r="A160" s="21"/>
      <c r="B160" s="22"/>
    </row>
    <row r="161" spans="1:2" x14ac:dyDescent="0.4">
      <c r="A161" s="21"/>
      <c r="B161" s="22"/>
    </row>
    <row r="162" spans="1:2" x14ac:dyDescent="0.4">
      <c r="A162" s="21"/>
      <c r="B162" s="22"/>
    </row>
    <row r="163" spans="1:2" x14ac:dyDescent="0.4">
      <c r="A163" s="21"/>
      <c r="B163" s="22"/>
    </row>
    <row r="164" spans="1:2" x14ac:dyDescent="0.4">
      <c r="A164" s="21"/>
      <c r="B164" s="22"/>
    </row>
    <row r="165" spans="1:2" x14ac:dyDescent="0.4">
      <c r="A165" s="21"/>
      <c r="B165" s="22"/>
    </row>
    <row r="166" spans="1:2" x14ac:dyDescent="0.4">
      <c r="A166" s="21"/>
      <c r="B166" s="22"/>
    </row>
    <row r="167" spans="1:2" x14ac:dyDescent="0.4">
      <c r="A167" s="21"/>
      <c r="B167" s="22"/>
    </row>
    <row r="168" spans="1:2" x14ac:dyDescent="0.4">
      <c r="A168" s="21"/>
      <c r="B168" s="22"/>
    </row>
    <row r="169" spans="1:2" x14ac:dyDescent="0.4">
      <c r="A169" s="21"/>
      <c r="B169" s="22"/>
    </row>
    <row r="170" spans="1:2" x14ac:dyDescent="0.4">
      <c r="A170" s="21"/>
      <c r="B170" s="22"/>
    </row>
    <row r="171" spans="1:2" x14ac:dyDescent="0.4">
      <c r="A171" s="21"/>
      <c r="B171" s="22"/>
    </row>
    <row r="172" spans="1:2" x14ac:dyDescent="0.4">
      <c r="A172" s="21"/>
      <c r="B172" s="22"/>
    </row>
    <row r="173" spans="1:2" x14ac:dyDescent="0.4">
      <c r="A173" s="21"/>
      <c r="B173" s="22"/>
    </row>
  </sheetData>
  <sheetProtection algorithmName="SHA-512" hashValue="WaHk5vFapoFAwNZlspPI2Qf3PblU2TcUNz39dQK+gscU8p92ROnX6VJNJD7ys1vMPpnUEbynOOCd7dd9U0hutA==" saltValue="ilmd0V/4rDtQiBPCRY9iqw==" spinCount="100000" sheet="1" objects="1" scenarios="1"/>
  <mergeCells count="51">
    <mergeCell ref="C72:E73"/>
    <mergeCell ref="F72:W73"/>
    <mergeCell ref="C66:G67"/>
    <mergeCell ref="H66:W67"/>
    <mergeCell ref="C68:G69"/>
    <mergeCell ref="H68:W69"/>
    <mergeCell ref="C70:E71"/>
    <mergeCell ref="F70:L71"/>
    <mergeCell ref="M70:W71"/>
    <mergeCell ref="C60:E61"/>
    <mergeCell ref="F60:W61"/>
    <mergeCell ref="C62:E63"/>
    <mergeCell ref="F62:W63"/>
    <mergeCell ref="C64:E65"/>
    <mergeCell ref="F64:G65"/>
    <mergeCell ref="H64:P65"/>
    <mergeCell ref="Q64:S65"/>
    <mergeCell ref="T64:W65"/>
    <mergeCell ref="C30:W31"/>
    <mergeCell ref="C32:W51"/>
    <mergeCell ref="C52:E53"/>
    <mergeCell ref="F52:W53"/>
    <mergeCell ref="C57:H58"/>
    <mergeCell ref="I57:J58"/>
    <mergeCell ref="C24:E25"/>
    <mergeCell ref="F24:I25"/>
    <mergeCell ref="J24:L25"/>
    <mergeCell ref="M24:W25"/>
    <mergeCell ref="C26:E29"/>
    <mergeCell ref="F26:L29"/>
    <mergeCell ref="M26:W29"/>
    <mergeCell ref="C18:G19"/>
    <mergeCell ref="H18:W19"/>
    <mergeCell ref="C20:G21"/>
    <mergeCell ref="H20:W21"/>
    <mergeCell ref="C22:G23"/>
    <mergeCell ref="H22:W23"/>
    <mergeCell ref="C16:E17"/>
    <mergeCell ref="F16:G17"/>
    <mergeCell ref="H16:W17"/>
    <mergeCell ref="C3:E4"/>
    <mergeCell ref="F3:I4"/>
    <mergeCell ref="P3:Q4"/>
    <mergeCell ref="R3:T4"/>
    <mergeCell ref="U3:W4"/>
    <mergeCell ref="C6:M7"/>
    <mergeCell ref="C9:E10"/>
    <mergeCell ref="C12:G13"/>
    <mergeCell ref="H12:W13"/>
    <mergeCell ref="C14:G15"/>
    <mergeCell ref="H14:W15"/>
  </mergeCells>
  <phoneticPr fontId="3"/>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3" min="2" max="22" man="1"/>
  </rowBreaks>
  <colBreaks count="1" manualBreakCount="1">
    <brk id="2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FB414-D276-4CDE-8201-E4397A0FE91E}">
  <sheetPr>
    <pageSetUpPr fitToPage="1"/>
  </sheetPr>
  <dimension ref="A1:X173"/>
  <sheetViews>
    <sheetView showGridLines="0" view="pageBreakPreview" zoomScaleNormal="70" zoomScaleSheetLayoutView="100" workbookViewId="0"/>
  </sheetViews>
  <sheetFormatPr defaultColWidth="9" defaultRowHeight="12" x14ac:dyDescent="0.4"/>
  <cols>
    <col min="1" max="1" width="6" style="17" customWidth="1"/>
    <col min="2" max="2" width="3.5" style="16" customWidth="1"/>
    <col min="3" max="43" width="4.75" style="17" customWidth="1"/>
    <col min="44" max="16384" width="9" style="17"/>
  </cols>
  <sheetData>
    <row r="1" spans="1:24" ht="30" customHeight="1" x14ac:dyDescent="0.4">
      <c r="A1" s="339" t="str">
        <f ca="1">VLOOKUP(A2*1,選択肢!$DE:$DG,3,0)</f>
        <v>入力シート!C295</v>
      </c>
      <c r="C1" s="15" t="s">
        <v>432</v>
      </c>
    </row>
    <row r="2" spans="1:24" ht="12.75" thickBot="1" x14ac:dyDescent="0.45">
      <c r="A2" s="339" t="str" cm="1">
        <f t="array" aca="1" ref="A2" ca="1">RIGHT(RIGHT(CELL("filename",A1),LEN(CELL("filename",A1))-FIND("]",CELL("filename",A1))),1)</f>
        <v>6</v>
      </c>
      <c r="C2" s="23"/>
      <c r="D2" s="23"/>
      <c r="E2" s="23"/>
      <c r="F2" s="23"/>
      <c r="G2" s="23"/>
      <c r="H2" s="23"/>
      <c r="I2" s="23"/>
      <c r="J2" s="23"/>
      <c r="K2" s="23"/>
      <c r="L2" s="23"/>
      <c r="M2" s="23"/>
      <c r="N2" s="23"/>
      <c r="O2" s="23"/>
      <c r="P2" s="23"/>
      <c r="Q2" s="23"/>
      <c r="R2" s="23"/>
      <c r="S2" s="23"/>
      <c r="T2" s="23"/>
      <c r="U2" s="23"/>
      <c r="V2" s="23"/>
      <c r="W2" s="23"/>
      <c r="X2" s="18"/>
    </row>
    <row r="3" spans="1:24" ht="14.25" customHeight="1" x14ac:dyDescent="0.4">
      <c r="A3" s="17">
        <f ca="1">IF(H12="",0,1)</f>
        <v>0</v>
      </c>
      <c r="C3" s="739" t="s">
        <v>433</v>
      </c>
      <c r="D3" s="740"/>
      <c r="E3" s="740"/>
      <c r="F3" s="502" t="str">
        <f>様式１!F2&amp;""</f>
        <v/>
      </c>
      <c r="G3" s="503"/>
      <c r="H3" s="503"/>
      <c r="I3" s="504"/>
      <c r="J3" s="18"/>
      <c r="K3" s="18"/>
      <c r="L3" s="18"/>
      <c r="M3" s="18"/>
      <c r="N3" s="18"/>
      <c r="O3" s="18"/>
      <c r="P3" s="743" t="s">
        <v>434</v>
      </c>
      <c r="Q3" s="743"/>
      <c r="R3" s="745" t="str">
        <f>入力シート!I13&amp;""</f>
        <v/>
      </c>
      <c r="S3" s="745"/>
      <c r="T3" s="745"/>
      <c r="U3" s="745" t="str">
        <f>入力シート!I14&amp;""</f>
        <v/>
      </c>
      <c r="V3" s="745"/>
      <c r="W3" s="745"/>
      <c r="X3" s="18"/>
    </row>
    <row r="4" spans="1:24" ht="12.75" thickBot="1" x14ac:dyDescent="0.45">
      <c r="C4" s="741"/>
      <c r="D4" s="742"/>
      <c r="E4" s="742"/>
      <c r="F4" s="505"/>
      <c r="G4" s="506"/>
      <c r="H4" s="506"/>
      <c r="I4" s="507"/>
      <c r="J4" s="18"/>
      <c r="K4" s="18"/>
      <c r="L4" s="18"/>
      <c r="M4" s="18"/>
      <c r="N4" s="18"/>
      <c r="O4" s="18"/>
      <c r="P4" s="744"/>
      <c r="Q4" s="744"/>
      <c r="R4" s="746"/>
      <c r="S4" s="746"/>
      <c r="T4" s="746"/>
      <c r="U4" s="746"/>
      <c r="V4" s="746"/>
      <c r="W4" s="746"/>
      <c r="X4" s="18"/>
    </row>
    <row r="5" spans="1:24" x14ac:dyDescent="0.4">
      <c r="C5" s="23"/>
      <c r="D5" s="23"/>
      <c r="E5" s="23"/>
      <c r="F5" s="23"/>
      <c r="G5" s="23"/>
      <c r="H5" s="23"/>
      <c r="I5" s="23"/>
      <c r="J5" s="23"/>
      <c r="K5" s="23"/>
      <c r="L5" s="23"/>
      <c r="M5" s="23"/>
      <c r="N5" s="23"/>
      <c r="O5" s="23"/>
      <c r="P5" s="23"/>
      <c r="Q5" s="23"/>
      <c r="R5" s="23"/>
      <c r="S5" s="23"/>
      <c r="T5" s="23"/>
      <c r="U5" s="23"/>
      <c r="V5" s="23"/>
      <c r="W5" s="23"/>
      <c r="X5" s="18"/>
    </row>
    <row r="6" spans="1:24" ht="12.75" customHeight="1" x14ac:dyDescent="0.4">
      <c r="C6" s="729" t="str">
        <f ca="1">"【第"&amp;DBCS(A2)&amp;"希望】 留学先大学等情報"</f>
        <v>【第６希望】 留学先大学等情報</v>
      </c>
      <c r="D6" s="729"/>
      <c r="E6" s="729"/>
      <c r="F6" s="729"/>
      <c r="G6" s="729"/>
      <c r="H6" s="729"/>
      <c r="I6" s="729"/>
      <c r="J6" s="729"/>
      <c r="K6" s="729"/>
      <c r="L6" s="729"/>
      <c r="M6" s="729"/>
      <c r="N6" s="342"/>
      <c r="O6" s="342"/>
      <c r="P6" s="342"/>
      <c r="Q6" s="342"/>
      <c r="R6" s="342"/>
      <c r="S6" s="342"/>
      <c r="T6" s="342"/>
      <c r="U6" s="342"/>
      <c r="V6" s="342"/>
      <c r="W6" s="342"/>
      <c r="X6" s="18"/>
    </row>
    <row r="7" spans="1:24" ht="12.75" customHeight="1" x14ac:dyDescent="0.4">
      <c r="C7" s="729"/>
      <c r="D7" s="729"/>
      <c r="E7" s="729"/>
      <c r="F7" s="729"/>
      <c r="G7" s="729"/>
      <c r="H7" s="729"/>
      <c r="I7" s="729"/>
      <c r="J7" s="729"/>
      <c r="K7" s="729"/>
      <c r="L7" s="729"/>
      <c r="M7" s="729"/>
      <c r="N7" s="342"/>
      <c r="O7" s="342"/>
      <c r="P7" s="23"/>
      <c r="Q7" s="23"/>
      <c r="R7" s="23"/>
      <c r="S7" s="23"/>
      <c r="T7" s="23"/>
      <c r="U7" s="23"/>
      <c r="V7" s="23"/>
      <c r="W7" s="23"/>
      <c r="X7" s="18"/>
    </row>
    <row r="8" spans="1:24" x14ac:dyDescent="0.4">
      <c r="C8" s="23"/>
      <c r="D8" s="23"/>
      <c r="E8" s="23"/>
      <c r="F8" s="23"/>
      <c r="G8" s="23"/>
      <c r="H8" s="23"/>
      <c r="I8" s="23"/>
      <c r="J8" s="23"/>
      <c r="K8" s="23"/>
      <c r="L8" s="23"/>
      <c r="M8" s="23"/>
      <c r="N8" s="23"/>
      <c r="O8" s="23"/>
      <c r="P8" s="23"/>
      <c r="Q8" s="23"/>
      <c r="R8" s="23"/>
      <c r="S8" s="23"/>
      <c r="T8" s="23"/>
      <c r="U8" s="23"/>
      <c r="V8" s="23"/>
      <c r="W8" s="23"/>
      <c r="X8" s="18"/>
    </row>
    <row r="9" spans="1:24" ht="12.75" customHeight="1" x14ac:dyDescent="0.4">
      <c r="C9" s="730" t="s">
        <v>485</v>
      </c>
      <c r="D9" s="730"/>
      <c r="E9" s="730"/>
      <c r="F9" s="284"/>
      <c r="G9" s="284"/>
      <c r="H9" s="284"/>
      <c r="I9" s="284"/>
      <c r="J9" s="23"/>
      <c r="K9" s="23"/>
      <c r="L9" s="23"/>
      <c r="M9" s="23"/>
      <c r="N9" s="23"/>
      <c r="O9" s="23"/>
      <c r="P9" s="23"/>
      <c r="Q9" s="23"/>
      <c r="R9" s="23"/>
      <c r="S9" s="23"/>
      <c r="T9" s="23"/>
      <c r="U9" s="23"/>
      <c r="V9" s="23"/>
      <c r="W9" s="23"/>
      <c r="X9" s="18"/>
    </row>
    <row r="10" spans="1:24" ht="12.75" customHeight="1" x14ac:dyDescent="0.4">
      <c r="C10" s="730"/>
      <c r="D10" s="730"/>
      <c r="E10" s="730"/>
      <c r="F10" s="284"/>
      <c r="G10" s="284"/>
      <c r="H10" s="284"/>
      <c r="I10" s="284"/>
      <c r="J10" s="23"/>
      <c r="K10" s="23"/>
      <c r="L10" s="23"/>
      <c r="M10" s="23"/>
      <c r="N10" s="23"/>
      <c r="O10" s="23"/>
      <c r="P10" s="23"/>
      <c r="Q10" s="23"/>
      <c r="R10" s="23"/>
      <c r="S10" s="23"/>
      <c r="T10" s="23"/>
      <c r="U10" s="23"/>
      <c r="V10" s="23"/>
      <c r="W10" s="23"/>
      <c r="X10" s="18"/>
    </row>
    <row r="11" spans="1:24" ht="5.0999999999999996" customHeight="1" thickBot="1" x14ac:dyDescent="0.45">
      <c r="C11" s="18"/>
      <c r="D11" s="18"/>
      <c r="E11" s="18"/>
      <c r="F11" s="18"/>
      <c r="G11" s="18"/>
      <c r="H11" s="18"/>
      <c r="I11" s="18"/>
      <c r="J11" s="18"/>
      <c r="K11" s="18"/>
      <c r="L11" s="18"/>
      <c r="M11" s="18"/>
      <c r="N11" s="18"/>
      <c r="O11" s="18"/>
      <c r="P11" s="18"/>
      <c r="Q11" s="18"/>
      <c r="R11" s="18"/>
      <c r="S11" s="18"/>
      <c r="T11" s="18"/>
      <c r="U11" s="18"/>
      <c r="V11" s="18"/>
      <c r="W11" s="18"/>
      <c r="X11" s="18"/>
    </row>
    <row r="12" spans="1:24" ht="12" customHeight="1" x14ac:dyDescent="0.4">
      <c r="B12" s="16" t="s">
        <v>423</v>
      </c>
      <c r="C12" s="731" t="s">
        <v>1356</v>
      </c>
      <c r="D12" s="732"/>
      <c r="E12" s="732"/>
      <c r="F12" s="732"/>
      <c r="G12" s="732"/>
      <c r="H12" s="735" t="str" cm="1">
        <f t="array" aca="1" ref="H12" ca="1">OFFSET(INDIRECT($A$1),2,6)&amp;""</f>
        <v/>
      </c>
      <c r="I12" s="735"/>
      <c r="J12" s="735"/>
      <c r="K12" s="735"/>
      <c r="L12" s="735"/>
      <c r="M12" s="735"/>
      <c r="N12" s="735"/>
      <c r="O12" s="735"/>
      <c r="P12" s="735"/>
      <c r="Q12" s="735"/>
      <c r="R12" s="735"/>
      <c r="S12" s="735"/>
      <c r="T12" s="735"/>
      <c r="U12" s="735"/>
      <c r="V12" s="735"/>
      <c r="W12" s="736"/>
      <c r="X12" s="18"/>
    </row>
    <row r="13" spans="1:24" x14ac:dyDescent="0.4">
      <c r="C13" s="733"/>
      <c r="D13" s="734"/>
      <c r="E13" s="734"/>
      <c r="F13" s="734"/>
      <c r="G13" s="734"/>
      <c r="H13" s="737"/>
      <c r="I13" s="737"/>
      <c r="J13" s="737"/>
      <c r="K13" s="737"/>
      <c r="L13" s="737"/>
      <c r="M13" s="737"/>
      <c r="N13" s="737"/>
      <c r="O13" s="737"/>
      <c r="P13" s="737"/>
      <c r="Q13" s="737"/>
      <c r="R13" s="737"/>
      <c r="S13" s="737"/>
      <c r="T13" s="737"/>
      <c r="U13" s="737"/>
      <c r="V13" s="737"/>
      <c r="W13" s="738"/>
      <c r="X13" s="18"/>
    </row>
    <row r="14" spans="1:24" x14ac:dyDescent="0.4">
      <c r="C14" s="733" t="s">
        <v>1357</v>
      </c>
      <c r="D14" s="734"/>
      <c r="E14" s="734"/>
      <c r="F14" s="734"/>
      <c r="G14" s="734"/>
      <c r="H14" s="737" t="str" cm="1">
        <f t="array" aca="1" ref="H14" ca="1">OFFSET(INDIRECT($A$1),3,6)&amp;""</f>
        <v/>
      </c>
      <c r="I14" s="737"/>
      <c r="J14" s="737"/>
      <c r="K14" s="737"/>
      <c r="L14" s="737"/>
      <c r="M14" s="737"/>
      <c r="N14" s="737"/>
      <c r="O14" s="737"/>
      <c r="P14" s="737"/>
      <c r="Q14" s="737"/>
      <c r="R14" s="737"/>
      <c r="S14" s="737"/>
      <c r="T14" s="737"/>
      <c r="U14" s="737"/>
      <c r="V14" s="737"/>
      <c r="W14" s="738"/>
      <c r="X14" s="18"/>
    </row>
    <row r="15" spans="1:24" x14ac:dyDescent="0.4">
      <c r="C15" s="733"/>
      <c r="D15" s="734"/>
      <c r="E15" s="734"/>
      <c r="F15" s="734"/>
      <c r="G15" s="734"/>
      <c r="H15" s="737"/>
      <c r="I15" s="737"/>
      <c r="J15" s="737"/>
      <c r="K15" s="737"/>
      <c r="L15" s="737"/>
      <c r="M15" s="737"/>
      <c r="N15" s="737"/>
      <c r="O15" s="737"/>
      <c r="P15" s="737"/>
      <c r="Q15" s="737"/>
      <c r="R15" s="737"/>
      <c r="S15" s="737"/>
      <c r="T15" s="737"/>
      <c r="U15" s="737"/>
      <c r="V15" s="737"/>
      <c r="W15" s="738"/>
      <c r="X15" s="18"/>
    </row>
    <row r="16" spans="1:24" x14ac:dyDescent="0.4">
      <c r="C16" s="733" t="s">
        <v>1358</v>
      </c>
      <c r="D16" s="734"/>
      <c r="E16" s="734"/>
      <c r="F16" s="751" t="str" cm="1">
        <f t="array" aca="1" ref="F16" ca="1">OFFSET(INDIRECT($A$1),4,6)&amp;""</f>
        <v/>
      </c>
      <c r="G16" s="751"/>
      <c r="H16" s="737" t="str" cm="1">
        <f t="array" aca="1" ref="H16" ca="1">OFFSET(INDIRECT($A$1),5,6)&amp;""</f>
        <v/>
      </c>
      <c r="I16" s="737"/>
      <c r="J16" s="737"/>
      <c r="K16" s="737"/>
      <c r="L16" s="737"/>
      <c r="M16" s="737"/>
      <c r="N16" s="737"/>
      <c r="O16" s="737"/>
      <c r="P16" s="737"/>
      <c r="Q16" s="737"/>
      <c r="R16" s="737"/>
      <c r="S16" s="737"/>
      <c r="T16" s="737"/>
      <c r="U16" s="737"/>
      <c r="V16" s="737"/>
      <c r="W16" s="738"/>
      <c r="X16" s="18"/>
    </row>
    <row r="17" spans="3:24" x14ac:dyDescent="0.4">
      <c r="C17" s="733"/>
      <c r="D17" s="734"/>
      <c r="E17" s="734"/>
      <c r="F17" s="751"/>
      <c r="G17" s="751"/>
      <c r="H17" s="737"/>
      <c r="I17" s="737"/>
      <c r="J17" s="737"/>
      <c r="K17" s="737"/>
      <c r="L17" s="737"/>
      <c r="M17" s="737"/>
      <c r="N17" s="737"/>
      <c r="O17" s="737"/>
      <c r="P17" s="737"/>
      <c r="Q17" s="737"/>
      <c r="R17" s="737"/>
      <c r="S17" s="737"/>
      <c r="T17" s="737"/>
      <c r="U17" s="737"/>
      <c r="V17" s="737"/>
      <c r="W17" s="738"/>
      <c r="X17" s="18"/>
    </row>
    <row r="18" spans="3:24" x14ac:dyDescent="0.4">
      <c r="C18" s="733" t="s">
        <v>1359</v>
      </c>
      <c r="D18" s="734"/>
      <c r="E18" s="734"/>
      <c r="F18" s="734"/>
      <c r="G18" s="734"/>
      <c r="H18" s="532" t="str" cm="1">
        <f t="array" aca="1" ref="H18" ca="1">OFFSET(INDIRECT($A$1),6,6)&amp;""</f>
        <v/>
      </c>
      <c r="I18" s="533"/>
      <c r="J18" s="533"/>
      <c r="K18" s="533"/>
      <c r="L18" s="533"/>
      <c r="M18" s="533"/>
      <c r="N18" s="533"/>
      <c r="O18" s="533"/>
      <c r="P18" s="533"/>
      <c r="Q18" s="533"/>
      <c r="R18" s="533"/>
      <c r="S18" s="533"/>
      <c r="T18" s="747"/>
      <c r="U18" s="747"/>
      <c r="V18" s="747"/>
      <c r="W18" s="748"/>
      <c r="X18" s="18"/>
    </row>
    <row r="19" spans="3:24" x14ac:dyDescent="0.4">
      <c r="C19" s="733"/>
      <c r="D19" s="734"/>
      <c r="E19" s="734"/>
      <c r="F19" s="734"/>
      <c r="G19" s="734"/>
      <c r="H19" s="535"/>
      <c r="I19" s="536"/>
      <c r="J19" s="536"/>
      <c r="K19" s="536"/>
      <c r="L19" s="536"/>
      <c r="M19" s="536"/>
      <c r="N19" s="536"/>
      <c r="O19" s="536"/>
      <c r="P19" s="536"/>
      <c r="Q19" s="536"/>
      <c r="R19" s="536"/>
      <c r="S19" s="536"/>
      <c r="T19" s="749"/>
      <c r="U19" s="749"/>
      <c r="V19" s="749"/>
      <c r="W19" s="750"/>
      <c r="X19" s="18"/>
    </row>
    <row r="20" spans="3:24" ht="12.75" customHeight="1" x14ac:dyDescent="0.4">
      <c r="C20" s="733" t="s">
        <v>1360</v>
      </c>
      <c r="D20" s="734"/>
      <c r="E20" s="734"/>
      <c r="F20" s="734"/>
      <c r="G20" s="734"/>
      <c r="H20" s="558" t="str" cm="1">
        <f t="array" aca="1" ref="H20" ca="1">OFFSET(INDIRECT($A$1),7,6)&amp;""</f>
        <v/>
      </c>
      <c r="I20" s="559"/>
      <c r="J20" s="559"/>
      <c r="K20" s="559"/>
      <c r="L20" s="559"/>
      <c r="M20" s="747"/>
      <c r="N20" s="747"/>
      <c r="O20" s="747"/>
      <c r="P20" s="747"/>
      <c r="Q20" s="747"/>
      <c r="R20" s="747"/>
      <c r="S20" s="747"/>
      <c r="T20" s="747"/>
      <c r="U20" s="747"/>
      <c r="V20" s="747"/>
      <c r="W20" s="748"/>
      <c r="X20" s="18"/>
    </row>
    <row r="21" spans="3:24" x14ac:dyDescent="0.4">
      <c r="C21" s="733"/>
      <c r="D21" s="734"/>
      <c r="E21" s="734"/>
      <c r="F21" s="734"/>
      <c r="G21" s="734"/>
      <c r="H21" s="562"/>
      <c r="I21" s="563"/>
      <c r="J21" s="563"/>
      <c r="K21" s="563"/>
      <c r="L21" s="563"/>
      <c r="M21" s="749"/>
      <c r="N21" s="749"/>
      <c r="O21" s="749"/>
      <c r="P21" s="749"/>
      <c r="Q21" s="749"/>
      <c r="R21" s="749"/>
      <c r="S21" s="749"/>
      <c r="T21" s="749"/>
      <c r="U21" s="749"/>
      <c r="V21" s="749"/>
      <c r="W21" s="750"/>
      <c r="X21" s="18"/>
    </row>
    <row r="22" spans="3:24" ht="18.75" customHeight="1" x14ac:dyDescent="0.4">
      <c r="C22" s="733" t="s">
        <v>1361</v>
      </c>
      <c r="D22" s="734"/>
      <c r="E22" s="734"/>
      <c r="F22" s="734"/>
      <c r="G22" s="734"/>
      <c r="H22" s="756" t="str" cm="1">
        <f t="array" aca="1" ref="H22" ca="1">OFFSET(INDIRECT($A$1),8,6)&amp;""</f>
        <v/>
      </c>
      <c r="I22" s="757"/>
      <c r="J22" s="757"/>
      <c r="K22" s="757"/>
      <c r="L22" s="757"/>
      <c r="M22" s="747"/>
      <c r="N22" s="747"/>
      <c r="O22" s="747"/>
      <c r="P22" s="747"/>
      <c r="Q22" s="747"/>
      <c r="R22" s="747"/>
      <c r="S22" s="747"/>
      <c r="T22" s="747"/>
      <c r="U22" s="747"/>
      <c r="V22" s="747"/>
      <c r="W22" s="748"/>
      <c r="X22" s="18"/>
    </row>
    <row r="23" spans="3:24" x14ac:dyDescent="0.4">
      <c r="C23" s="733"/>
      <c r="D23" s="734"/>
      <c r="E23" s="734"/>
      <c r="F23" s="734"/>
      <c r="G23" s="734"/>
      <c r="H23" s="758"/>
      <c r="I23" s="759"/>
      <c r="J23" s="759"/>
      <c r="K23" s="759"/>
      <c r="L23" s="759"/>
      <c r="M23" s="749"/>
      <c r="N23" s="749"/>
      <c r="O23" s="749"/>
      <c r="P23" s="749"/>
      <c r="Q23" s="749"/>
      <c r="R23" s="749"/>
      <c r="S23" s="749"/>
      <c r="T23" s="749"/>
      <c r="U23" s="749"/>
      <c r="V23" s="749"/>
      <c r="W23" s="750"/>
      <c r="X23" s="18"/>
    </row>
    <row r="24" spans="3:24" x14ac:dyDescent="0.4">
      <c r="C24" s="733" t="s">
        <v>1362</v>
      </c>
      <c r="D24" s="734"/>
      <c r="E24" s="734"/>
      <c r="F24" s="558" t="str" cm="1">
        <f t="array" aca="1" ref="F24" ca="1">OFFSET(INDIRECT($A$1),9,6)&amp;""</f>
        <v/>
      </c>
      <c r="G24" s="559"/>
      <c r="H24" s="559"/>
      <c r="I24" s="559"/>
      <c r="J24" s="755" t="s">
        <v>1363</v>
      </c>
      <c r="K24" s="755"/>
      <c r="L24" s="755"/>
      <c r="M24" s="532" t="str" cm="1">
        <f t="array" aca="1" ref="M24" ca="1">OFFSET(INDIRECT($A$1),11,6)&amp;""</f>
        <v/>
      </c>
      <c r="N24" s="533"/>
      <c r="O24" s="533"/>
      <c r="P24" s="533"/>
      <c r="Q24" s="533"/>
      <c r="R24" s="533"/>
      <c r="S24" s="533"/>
      <c r="T24" s="533"/>
      <c r="U24" s="533"/>
      <c r="V24" s="533"/>
      <c r="W24" s="534"/>
      <c r="X24" s="18"/>
    </row>
    <row r="25" spans="3:24" x14ac:dyDescent="0.4">
      <c r="C25" s="733"/>
      <c r="D25" s="734"/>
      <c r="E25" s="734"/>
      <c r="F25" s="562"/>
      <c r="G25" s="563"/>
      <c r="H25" s="563"/>
      <c r="I25" s="563"/>
      <c r="J25" s="755"/>
      <c r="K25" s="755"/>
      <c r="L25" s="755"/>
      <c r="M25" s="535"/>
      <c r="N25" s="536"/>
      <c r="O25" s="536"/>
      <c r="P25" s="536"/>
      <c r="Q25" s="536"/>
      <c r="R25" s="536"/>
      <c r="S25" s="536"/>
      <c r="T25" s="536"/>
      <c r="U25" s="536"/>
      <c r="V25" s="536"/>
      <c r="W25" s="537"/>
      <c r="X25" s="18"/>
    </row>
    <row r="26" spans="3:24" x14ac:dyDescent="0.4">
      <c r="C26" s="733" t="s">
        <v>1364</v>
      </c>
      <c r="D26" s="734"/>
      <c r="E26" s="734"/>
      <c r="F26" s="532" t="str" cm="1">
        <f t="array" aca="1" ref="F26" ca="1">OFFSET(INDIRECT($A$1),12,6)&amp;""</f>
        <v/>
      </c>
      <c r="G26" s="533"/>
      <c r="H26" s="533"/>
      <c r="I26" s="533"/>
      <c r="J26" s="533"/>
      <c r="K26" s="533"/>
      <c r="L26" s="649"/>
      <c r="M26" s="532" t="str" cm="1">
        <f t="array" aca="1" ref="M26" ca="1">OFFSET(INDIRECT($A$1),13,6)&amp;""</f>
        <v/>
      </c>
      <c r="N26" s="533"/>
      <c r="O26" s="533"/>
      <c r="P26" s="533"/>
      <c r="Q26" s="533"/>
      <c r="R26" s="533"/>
      <c r="S26" s="533"/>
      <c r="T26" s="747"/>
      <c r="U26" s="747"/>
      <c r="V26" s="747"/>
      <c r="W26" s="748"/>
      <c r="X26" s="18"/>
    </row>
    <row r="27" spans="3:24" x14ac:dyDescent="0.4">
      <c r="C27" s="733"/>
      <c r="D27" s="734"/>
      <c r="E27" s="734"/>
      <c r="F27" s="627"/>
      <c r="G27" s="628"/>
      <c r="H27" s="628"/>
      <c r="I27" s="628"/>
      <c r="J27" s="628"/>
      <c r="K27" s="628"/>
      <c r="L27" s="760"/>
      <c r="M27" s="627"/>
      <c r="N27" s="628"/>
      <c r="O27" s="628"/>
      <c r="P27" s="628"/>
      <c r="Q27" s="628"/>
      <c r="R27" s="628"/>
      <c r="S27" s="628"/>
      <c r="T27" s="775"/>
      <c r="U27" s="775"/>
      <c r="V27" s="775"/>
      <c r="W27" s="776"/>
      <c r="X27" s="18"/>
    </row>
    <row r="28" spans="3:24" x14ac:dyDescent="0.4">
      <c r="C28" s="733"/>
      <c r="D28" s="734"/>
      <c r="E28" s="734"/>
      <c r="F28" s="627"/>
      <c r="G28" s="628"/>
      <c r="H28" s="628"/>
      <c r="I28" s="628"/>
      <c r="J28" s="628"/>
      <c r="K28" s="628"/>
      <c r="L28" s="760"/>
      <c r="M28" s="627"/>
      <c r="N28" s="628"/>
      <c r="O28" s="628"/>
      <c r="P28" s="628"/>
      <c r="Q28" s="628"/>
      <c r="R28" s="628"/>
      <c r="S28" s="628"/>
      <c r="T28" s="775"/>
      <c r="U28" s="775"/>
      <c r="V28" s="775"/>
      <c r="W28" s="776"/>
      <c r="X28" s="18"/>
    </row>
    <row r="29" spans="3:24" x14ac:dyDescent="0.4">
      <c r="C29" s="733"/>
      <c r="D29" s="734"/>
      <c r="E29" s="734"/>
      <c r="F29" s="535"/>
      <c r="G29" s="536"/>
      <c r="H29" s="536"/>
      <c r="I29" s="536"/>
      <c r="J29" s="536"/>
      <c r="K29" s="536"/>
      <c r="L29" s="551"/>
      <c r="M29" s="535"/>
      <c r="N29" s="536"/>
      <c r="O29" s="536"/>
      <c r="P29" s="536"/>
      <c r="Q29" s="536"/>
      <c r="R29" s="536"/>
      <c r="S29" s="536"/>
      <c r="T29" s="749"/>
      <c r="U29" s="749"/>
      <c r="V29" s="749"/>
      <c r="W29" s="750"/>
      <c r="X29" s="18"/>
    </row>
    <row r="30" spans="3:24" x14ac:dyDescent="0.4">
      <c r="C30" s="482" t="s">
        <v>1365</v>
      </c>
      <c r="D30" s="483"/>
      <c r="E30" s="483"/>
      <c r="F30" s="483"/>
      <c r="G30" s="483"/>
      <c r="H30" s="483"/>
      <c r="I30" s="483"/>
      <c r="J30" s="483"/>
      <c r="K30" s="483"/>
      <c r="L30" s="483"/>
      <c r="M30" s="483"/>
      <c r="N30" s="483"/>
      <c r="O30" s="483"/>
      <c r="P30" s="483"/>
      <c r="Q30" s="483"/>
      <c r="R30" s="483"/>
      <c r="S30" s="483"/>
      <c r="T30" s="777"/>
      <c r="U30" s="777"/>
      <c r="V30" s="777"/>
      <c r="W30" s="778"/>
      <c r="X30" s="18"/>
    </row>
    <row r="31" spans="3:24" x14ac:dyDescent="0.4">
      <c r="C31" s="485"/>
      <c r="D31" s="486"/>
      <c r="E31" s="486"/>
      <c r="F31" s="486"/>
      <c r="G31" s="486"/>
      <c r="H31" s="486"/>
      <c r="I31" s="486"/>
      <c r="J31" s="486"/>
      <c r="K31" s="486"/>
      <c r="L31" s="486"/>
      <c r="M31" s="486"/>
      <c r="N31" s="486"/>
      <c r="O31" s="486"/>
      <c r="P31" s="486"/>
      <c r="Q31" s="486"/>
      <c r="R31" s="486"/>
      <c r="S31" s="486"/>
      <c r="T31" s="779"/>
      <c r="U31" s="779"/>
      <c r="V31" s="779"/>
      <c r="W31" s="780"/>
      <c r="X31" s="18"/>
    </row>
    <row r="32" spans="3:24" x14ac:dyDescent="0.4">
      <c r="C32" s="761" t="str" cm="1">
        <f t="array" aca="1" ref="C32" ca="1">OFFSET(INDIRECT($A$1),14,6)&amp;""</f>
        <v/>
      </c>
      <c r="D32" s="762"/>
      <c r="E32" s="762"/>
      <c r="F32" s="762"/>
      <c r="G32" s="762"/>
      <c r="H32" s="762"/>
      <c r="I32" s="762"/>
      <c r="J32" s="762"/>
      <c r="K32" s="762"/>
      <c r="L32" s="762"/>
      <c r="M32" s="762"/>
      <c r="N32" s="762"/>
      <c r="O32" s="762"/>
      <c r="P32" s="762"/>
      <c r="Q32" s="762"/>
      <c r="R32" s="762"/>
      <c r="S32" s="762"/>
      <c r="T32" s="762"/>
      <c r="U32" s="762"/>
      <c r="V32" s="762"/>
      <c r="W32" s="763"/>
      <c r="X32" s="18"/>
    </row>
    <row r="33" spans="3:24" x14ac:dyDescent="0.4">
      <c r="C33" s="761"/>
      <c r="D33" s="762"/>
      <c r="E33" s="762"/>
      <c r="F33" s="762"/>
      <c r="G33" s="762"/>
      <c r="H33" s="762"/>
      <c r="I33" s="762"/>
      <c r="J33" s="762"/>
      <c r="K33" s="762"/>
      <c r="L33" s="762"/>
      <c r="M33" s="762"/>
      <c r="N33" s="762"/>
      <c r="O33" s="762"/>
      <c r="P33" s="762"/>
      <c r="Q33" s="762"/>
      <c r="R33" s="762"/>
      <c r="S33" s="762"/>
      <c r="T33" s="762"/>
      <c r="U33" s="762"/>
      <c r="V33" s="762"/>
      <c r="W33" s="763"/>
      <c r="X33" s="18"/>
    </row>
    <row r="34" spans="3:24" x14ac:dyDescent="0.4">
      <c r="C34" s="761"/>
      <c r="D34" s="762"/>
      <c r="E34" s="762"/>
      <c r="F34" s="762"/>
      <c r="G34" s="762"/>
      <c r="H34" s="762"/>
      <c r="I34" s="762"/>
      <c r="J34" s="762"/>
      <c r="K34" s="762"/>
      <c r="L34" s="762"/>
      <c r="M34" s="762"/>
      <c r="N34" s="762"/>
      <c r="O34" s="762"/>
      <c r="P34" s="762"/>
      <c r="Q34" s="762"/>
      <c r="R34" s="762"/>
      <c r="S34" s="762"/>
      <c r="T34" s="762"/>
      <c r="U34" s="762"/>
      <c r="V34" s="762"/>
      <c r="W34" s="763"/>
      <c r="X34" s="18"/>
    </row>
    <row r="35" spans="3:24" x14ac:dyDescent="0.4">
      <c r="C35" s="761"/>
      <c r="D35" s="762"/>
      <c r="E35" s="762"/>
      <c r="F35" s="762"/>
      <c r="G35" s="762"/>
      <c r="H35" s="762"/>
      <c r="I35" s="762"/>
      <c r="J35" s="762"/>
      <c r="K35" s="762"/>
      <c r="L35" s="762"/>
      <c r="M35" s="762"/>
      <c r="N35" s="762"/>
      <c r="O35" s="762"/>
      <c r="P35" s="762"/>
      <c r="Q35" s="762"/>
      <c r="R35" s="762"/>
      <c r="S35" s="762"/>
      <c r="T35" s="762"/>
      <c r="U35" s="762"/>
      <c r="V35" s="762"/>
      <c r="W35" s="763"/>
      <c r="X35" s="18"/>
    </row>
    <row r="36" spans="3:24" x14ac:dyDescent="0.4">
      <c r="C36" s="761"/>
      <c r="D36" s="762"/>
      <c r="E36" s="762"/>
      <c r="F36" s="762"/>
      <c r="G36" s="762"/>
      <c r="H36" s="762"/>
      <c r="I36" s="762"/>
      <c r="J36" s="762"/>
      <c r="K36" s="762"/>
      <c r="L36" s="762"/>
      <c r="M36" s="762"/>
      <c r="N36" s="762"/>
      <c r="O36" s="762"/>
      <c r="P36" s="762"/>
      <c r="Q36" s="762"/>
      <c r="R36" s="762"/>
      <c r="S36" s="762"/>
      <c r="T36" s="762"/>
      <c r="U36" s="762"/>
      <c r="V36" s="762"/>
      <c r="W36" s="763"/>
      <c r="X36" s="18"/>
    </row>
    <row r="37" spans="3:24" x14ac:dyDescent="0.4">
      <c r="C37" s="761"/>
      <c r="D37" s="762"/>
      <c r="E37" s="762"/>
      <c r="F37" s="762"/>
      <c r="G37" s="762"/>
      <c r="H37" s="762"/>
      <c r="I37" s="762"/>
      <c r="J37" s="762"/>
      <c r="K37" s="762"/>
      <c r="L37" s="762"/>
      <c r="M37" s="762"/>
      <c r="N37" s="762"/>
      <c r="O37" s="762"/>
      <c r="P37" s="762"/>
      <c r="Q37" s="762"/>
      <c r="R37" s="762"/>
      <c r="S37" s="762"/>
      <c r="T37" s="762"/>
      <c r="U37" s="762"/>
      <c r="V37" s="762"/>
      <c r="W37" s="763"/>
      <c r="X37" s="18"/>
    </row>
    <row r="38" spans="3:24" x14ac:dyDescent="0.4">
      <c r="C38" s="761"/>
      <c r="D38" s="762"/>
      <c r="E38" s="762"/>
      <c r="F38" s="762"/>
      <c r="G38" s="762"/>
      <c r="H38" s="762"/>
      <c r="I38" s="762"/>
      <c r="J38" s="762"/>
      <c r="K38" s="762"/>
      <c r="L38" s="762"/>
      <c r="M38" s="762"/>
      <c r="N38" s="762"/>
      <c r="O38" s="762"/>
      <c r="P38" s="762"/>
      <c r="Q38" s="762"/>
      <c r="R38" s="762"/>
      <c r="S38" s="762"/>
      <c r="T38" s="762"/>
      <c r="U38" s="762"/>
      <c r="V38" s="762"/>
      <c r="W38" s="763"/>
      <c r="X38" s="18"/>
    </row>
    <row r="39" spans="3:24" x14ac:dyDescent="0.4">
      <c r="C39" s="761"/>
      <c r="D39" s="762"/>
      <c r="E39" s="762"/>
      <c r="F39" s="762"/>
      <c r="G39" s="762"/>
      <c r="H39" s="762"/>
      <c r="I39" s="762"/>
      <c r="J39" s="762"/>
      <c r="K39" s="762"/>
      <c r="L39" s="762"/>
      <c r="M39" s="762"/>
      <c r="N39" s="762"/>
      <c r="O39" s="762"/>
      <c r="P39" s="762"/>
      <c r="Q39" s="762"/>
      <c r="R39" s="762"/>
      <c r="S39" s="762"/>
      <c r="T39" s="762"/>
      <c r="U39" s="762"/>
      <c r="V39" s="762"/>
      <c r="W39" s="763"/>
      <c r="X39" s="18"/>
    </row>
    <row r="40" spans="3:24" x14ac:dyDescent="0.4">
      <c r="C40" s="761"/>
      <c r="D40" s="762"/>
      <c r="E40" s="762"/>
      <c r="F40" s="762"/>
      <c r="G40" s="762"/>
      <c r="H40" s="762"/>
      <c r="I40" s="762"/>
      <c r="J40" s="762"/>
      <c r="K40" s="762"/>
      <c r="L40" s="762"/>
      <c r="M40" s="762"/>
      <c r="N40" s="762"/>
      <c r="O40" s="762"/>
      <c r="P40" s="762"/>
      <c r="Q40" s="762"/>
      <c r="R40" s="762"/>
      <c r="S40" s="762"/>
      <c r="T40" s="762"/>
      <c r="U40" s="762"/>
      <c r="V40" s="762"/>
      <c r="W40" s="763"/>
      <c r="X40" s="18"/>
    </row>
    <row r="41" spans="3:24" x14ac:dyDescent="0.4">
      <c r="C41" s="761"/>
      <c r="D41" s="762"/>
      <c r="E41" s="762"/>
      <c r="F41" s="762"/>
      <c r="G41" s="762"/>
      <c r="H41" s="762"/>
      <c r="I41" s="762"/>
      <c r="J41" s="762"/>
      <c r="K41" s="762"/>
      <c r="L41" s="762"/>
      <c r="M41" s="762"/>
      <c r="N41" s="762"/>
      <c r="O41" s="762"/>
      <c r="P41" s="762"/>
      <c r="Q41" s="762"/>
      <c r="R41" s="762"/>
      <c r="S41" s="762"/>
      <c r="T41" s="762"/>
      <c r="U41" s="762"/>
      <c r="V41" s="762"/>
      <c r="W41" s="763"/>
      <c r="X41" s="18"/>
    </row>
    <row r="42" spans="3:24" x14ac:dyDescent="0.4">
      <c r="C42" s="761"/>
      <c r="D42" s="762"/>
      <c r="E42" s="762"/>
      <c r="F42" s="762"/>
      <c r="G42" s="762"/>
      <c r="H42" s="762"/>
      <c r="I42" s="762"/>
      <c r="J42" s="762"/>
      <c r="K42" s="762"/>
      <c r="L42" s="762"/>
      <c r="M42" s="762"/>
      <c r="N42" s="762"/>
      <c r="O42" s="762"/>
      <c r="P42" s="762"/>
      <c r="Q42" s="762"/>
      <c r="R42" s="762"/>
      <c r="S42" s="762"/>
      <c r="T42" s="762"/>
      <c r="U42" s="762"/>
      <c r="V42" s="762"/>
      <c r="W42" s="763"/>
      <c r="X42" s="18"/>
    </row>
    <row r="43" spans="3:24" x14ac:dyDescent="0.4">
      <c r="C43" s="761"/>
      <c r="D43" s="762"/>
      <c r="E43" s="762"/>
      <c r="F43" s="762"/>
      <c r="G43" s="762"/>
      <c r="H43" s="762"/>
      <c r="I43" s="762"/>
      <c r="J43" s="762"/>
      <c r="K43" s="762"/>
      <c r="L43" s="762"/>
      <c r="M43" s="762"/>
      <c r="N43" s="762"/>
      <c r="O43" s="762"/>
      <c r="P43" s="762"/>
      <c r="Q43" s="762"/>
      <c r="R43" s="762"/>
      <c r="S43" s="762"/>
      <c r="T43" s="762"/>
      <c r="U43" s="762"/>
      <c r="V43" s="762"/>
      <c r="W43" s="763"/>
      <c r="X43" s="18"/>
    </row>
    <row r="44" spans="3:24" x14ac:dyDescent="0.4">
      <c r="C44" s="761"/>
      <c r="D44" s="762"/>
      <c r="E44" s="762"/>
      <c r="F44" s="762"/>
      <c r="G44" s="762"/>
      <c r="H44" s="762"/>
      <c r="I44" s="762"/>
      <c r="J44" s="762"/>
      <c r="K44" s="762"/>
      <c r="L44" s="762"/>
      <c r="M44" s="762"/>
      <c r="N44" s="762"/>
      <c r="O44" s="762"/>
      <c r="P44" s="762"/>
      <c r="Q44" s="762"/>
      <c r="R44" s="762"/>
      <c r="S44" s="762"/>
      <c r="T44" s="762"/>
      <c r="U44" s="762"/>
      <c r="V44" s="762"/>
      <c r="W44" s="763"/>
      <c r="X44" s="18"/>
    </row>
    <row r="45" spans="3:24" x14ac:dyDescent="0.4">
      <c r="C45" s="761"/>
      <c r="D45" s="762"/>
      <c r="E45" s="762"/>
      <c r="F45" s="762"/>
      <c r="G45" s="762"/>
      <c r="H45" s="762"/>
      <c r="I45" s="762"/>
      <c r="J45" s="762"/>
      <c r="K45" s="762"/>
      <c r="L45" s="762"/>
      <c r="M45" s="762"/>
      <c r="N45" s="762"/>
      <c r="O45" s="762"/>
      <c r="P45" s="762"/>
      <c r="Q45" s="762"/>
      <c r="R45" s="762"/>
      <c r="S45" s="762"/>
      <c r="T45" s="762"/>
      <c r="U45" s="762"/>
      <c r="V45" s="762"/>
      <c r="W45" s="763"/>
      <c r="X45" s="18"/>
    </row>
    <row r="46" spans="3:24" x14ac:dyDescent="0.4">
      <c r="C46" s="761"/>
      <c r="D46" s="762"/>
      <c r="E46" s="762"/>
      <c r="F46" s="762"/>
      <c r="G46" s="762"/>
      <c r="H46" s="762"/>
      <c r="I46" s="762"/>
      <c r="J46" s="762"/>
      <c r="K46" s="762"/>
      <c r="L46" s="762"/>
      <c r="M46" s="762"/>
      <c r="N46" s="762"/>
      <c r="O46" s="762"/>
      <c r="P46" s="762"/>
      <c r="Q46" s="762"/>
      <c r="R46" s="762"/>
      <c r="S46" s="762"/>
      <c r="T46" s="762"/>
      <c r="U46" s="762"/>
      <c r="V46" s="762"/>
      <c r="W46" s="763"/>
      <c r="X46" s="18"/>
    </row>
    <row r="47" spans="3:24" x14ac:dyDescent="0.4">
      <c r="C47" s="761"/>
      <c r="D47" s="762"/>
      <c r="E47" s="762"/>
      <c r="F47" s="762"/>
      <c r="G47" s="762"/>
      <c r="H47" s="762"/>
      <c r="I47" s="762"/>
      <c r="J47" s="762"/>
      <c r="K47" s="762"/>
      <c r="L47" s="762"/>
      <c r="M47" s="762"/>
      <c r="N47" s="762"/>
      <c r="O47" s="762"/>
      <c r="P47" s="762"/>
      <c r="Q47" s="762"/>
      <c r="R47" s="762"/>
      <c r="S47" s="762"/>
      <c r="T47" s="762"/>
      <c r="U47" s="762"/>
      <c r="V47" s="762"/>
      <c r="W47" s="763"/>
      <c r="X47" s="18"/>
    </row>
    <row r="48" spans="3:24" x14ac:dyDescent="0.4">
      <c r="C48" s="761"/>
      <c r="D48" s="762"/>
      <c r="E48" s="762"/>
      <c r="F48" s="762"/>
      <c r="G48" s="762"/>
      <c r="H48" s="762"/>
      <c r="I48" s="762"/>
      <c r="J48" s="762"/>
      <c r="K48" s="762"/>
      <c r="L48" s="762"/>
      <c r="M48" s="762"/>
      <c r="N48" s="762"/>
      <c r="O48" s="762"/>
      <c r="P48" s="762"/>
      <c r="Q48" s="762"/>
      <c r="R48" s="762"/>
      <c r="S48" s="762"/>
      <c r="T48" s="762"/>
      <c r="U48" s="762"/>
      <c r="V48" s="762"/>
      <c r="W48" s="763"/>
      <c r="X48" s="18"/>
    </row>
    <row r="49" spans="2:24" x14ac:dyDescent="0.4">
      <c r="C49" s="761"/>
      <c r="D49" s="762"/>
      <c r="E49" s="762"/>
      <c r="F49" s="762"/>
      <c r="G49" s="762"/>
      <c r="H49" s="762"/>
      <c r="I49" s="762"/>
      <c r="J49" s="762"/>
      <c r="K49" s="762"/>
      <c r="L49" s="762"/>
      <c r="M49" s="762"/>
      <c r="N49" s="762"/>
      <c r="O49" s="762"/>
      <c r="P49" s="762"/>
      <c r="Q49" s="762"/>
      <c r="R49" s="762"/>
      <c r="S49" s="762"/>
      <c r="T49" s="762"/>
      <c r="U49" s="762"/>
      <c r="V49" s="762"/>
      <c r="W49" s="763"/>
      <c r="X49" s="18"/>
    </row>
    <row r="50" spans="2:24" x14ac:dyDescent="0.4">
      <c r="C50" s="761"/>
      <c r="D50" s="762"/>
      <c r="E50" s="762"/>
      <c r="F50" s="762"/>
      <c r="G50" s="762"/>
      <c r="H50" s="762"/>
      <c r="I50" s="762"/>
      <c r="J50" s="762"/>
      <c r="K50" s="762"/>
      <c r="L50" s="762"/>
      <c r="M50" s="762"/>
      <c r="N50" s="762"/>
      <c r="O50" s="762"/>
      <c r="P50" s="762"/>
      <c r="Q50" s="762"/>
      <c r="R50" s="762"/>
      <c r="S50" s="762"/>
      <c r="T50" s="762"/>
      <c r="U50" s="762"/>
      <c r="V50" s="762"/>
      <c r="W50" s="763"/>
      <c r="X50" s="18"/>
    </row>
    <row r="51" spans="2:24" x14ac:dyDescent="0.4">
      <c r="C51" s="764"/>
      <c r="D51" s="765"/>
      <c r="E51" s="765"/>
      <c r="F51" s="765"/>
      <c r="G51" s="765"/>
      <c r="H51" s="765"/>
      <c r="I51" s="765"/>
      <c r="J51" s="765"/>
      <c r="K51" s="765"/>
      <c r="L51" s="765"/>
      <c r="M51" s="765"/>
      <c r="N51" s="765"/>
      <c r="O51" s="765"/>
      <c r="P51" s="765"/>
      <c r="Q51" s="765"/>
      <c r="R51" s="765"/>
      <c r="S51" s="765"/>
      <c r="T51" s="765"/>
      <c r="U51" s="765"/>
      <c r="V51" s="765"/>
      <c r="W51" s="766"/>
      <c r="X51" s="18"/>
    </row>
    <row r="52" spans="2:24" x14ac:dyDescent="0.4">
      <c r="C52" s="733" t="s">
        <v>1366</v>
      </c>
      <c r="D52" s="734"/>
      <c r="E52" s="734"/>
      <c r="F52" s="737" t="str" cm="1">
        <f t="array" aca="1" ref="F52" ca="1">OFFSET(INDIRECT($A$1),15,6)&amp;""</f>
        <v/>
      </c>
      <c r="G52" s="737"/>
      <c r="H52" s="737"/>
      <c r="I52" s="737"/>
      <c r="J52" s="737"/>
      <c r="K52" s="737"/>
      <c r="L52" s="737"/>
      <c r="M52" s="737"/>
      <c r="N52" s="737"/>
      <c r="O52" s="737"/>
      <c r="P52" s="737"/>
      <c r="Q52" s="737"/>
      <c r="R52" s="737"/>
      <c r="S52" s="737"/>
      <c r="T52" s="737"/>
      <c r="U52" s="737"/>
      <c r="V52" s="737"/>
      <c r="W52" s="738"/>
      <c r="X52" s="18"/>
    </row>
    <row r="53" spans="2:24" ht="12.75" thickBot="1" x14ac:dyDescent="0.45">
      <c r="C53" s="767"/>
      <c r="D53" s="768"/>
      <c r="E53" s="768"/>
      <c r="F53" s="769"/>
      <c r="G53" s="769"/>
      <c r="H53" s="769"/>
      <c r="I53" s="769"/>
      <c r="J53" s="769"/>
      <c r="K53" s="769"/>
      <c r="L53" s="769"/>
      <c r="M53" s="769"/>
      <c r="N53" s="769"/>
      <c r="O53" s="769"/>
      <c r="P53" s="769"/>
      <c r="Q53" s="769"/>
      <c r="R53" s="769"/>
      <c r="S53" s="769"/>
      <c r="T53" s="769"/>
      <c r="U53" s="769"/>
      <c r="V53" s="769"/>
      <c r="W53" s="770"/>
      <c r="X53" s="18"/>
    </row>
    <row r="54" spans="2:24" x14ac:dyDescent="0.4">
      <c r="C54" s="23"/>
      <c r="D54" s="23"/>
      <c r="E54" s="23"/>
      <c r="F54" s="23"/>
      <c r="G54" s="23"/>
      <c r="H54" s="23"/>
      <c r="I54" s="23"/>
      <c r="J54" s="23"/>
      <c r="K54" s="23"/>
      <c r="L54" s="23"/>
      <c r="M54" s="23"/>
      <c r="N54" s="23"/>
      <c r="O54" s="23"/>
      <c r="P54" s="23"/>
      <c r="Q54" s="23"/>
      <c r="R54" s="23"/>
      <c r="S54" s="23"/>
      <c r="T54" s="23"/>
      <c r="U54" s="23"/>
      <c r="V54" s="23"/>
      <c r="W54" s="23"/>
      <c r="X54" s="18"/>
    </row>
    <row r="55" spans="2:24" x14ac:dyDescent="0.4">
      <c r="C55" s="23"/>
      <c r="D55" s="23"/>
      <c r="E55" s="23"/>
      <c r="F55" s="23"/>
      <c r="G55" s="23"/>
      <c r="H55" s="23"/>
      <c r="I55" s="23"/>
      <c r="J55" s="23"/>
      <c r="K55" s="23"/>
      <c r="L55" s="23"/>
      <c r="M55" s="23"/>
      <c r="N55" s="23"/>
      <c r="O55" s="23"/>
      <c r="P55" s="23"/>
      <c r="Q55" s="23"/>
      <c r="R55" s="23"/>
      <c r="S55" s="23"/>
      <c r="T55" s="23"/>
      <c r="U55" s="23"/>
      <c r="V55" s="23"/>
      <c r="W55" s="23"/>
      <c r="X55" s="18"/>
    </row>
    <row r="56" spans="2:24" ht="12.75" thickBot="1" x14ac:dyDescent="0.45">
      <c r="C56" s="23"/>
      <c r="D56" s="23"/>
      <c r="E56" s="23"/>
      <c r="F56" s="23"/>
      <c r="G56" s="23"/>
      <c r="H56" s="23"/>
      <c r="I56" s="23"/>
      <c r="J56" s="23"/>
      <c r="K56" s="23"/>
      <c r="L56" s="23"/>
      <c r="M56" s="23"/>
      <c r="N56" s="23"/>
      <c r="O56" s="23"/>
      <c r="P56" s="23"/>
      <c r="Q56" s="23"/>
      <c r="R56" s="23"/>
      <c r="S56" s="23"/>
      <c r="T56" s="23"/>
      <c r="U56" s="23"/>
      <c r="V56" s="23"/>
      <c r="W56" s="23"/>
      <c r="X56" s="18"/>
    </row>
    <row r="57" spans="2:24" ht="12.75" customHeight="1" x14ac:dyDescent="0.4">
      <c r="C57" s="730" t="s">
        <v>1367</v>
      </c>
      <c r="D57" s="730"/>
      <c r="E57" s="730"/>
      <c r="F57" s="730"/>
      <c r="G57" s="730"/>
      <c r="H57" s="730"/>
      <c r="I57" s="771" t="str" cm="1">
        <f t="array" aca="1" ref="I57" ca="1">OFFSET(INDIRECT($A$1),16,6)&amp;""</f>
        <v/>
      </c>
      <c r="J57" s="772"/>
      <c r="K57" s="23"/>
      <c r="L57" s="23"/>
      <c r="M57" s="23"/>
      <c r="N57" s="23"/>
      <c r="O57" s="23"/>
      <c r="P57" s="23"/>
      <c r="Q57" s="23"/>
      <c r="R57" s="23"/>
      <c r="S57" s="23"/>
      <c r="T57" s="23"/>
      <c r="U57" s="23"/>
      <c r="V57" s="23"/>
      <c r="W57" s="23"/>
      <c r="X57" s="18"/>
    </row>
    <row r="58" spans="2:24" ht="12.75" customHeight="1" thickBot="1" x14ac:dyDescent="0.45">
      <c r="C58" s="730"/>
      <c r="D58" s="730"/>
      <c r="E58" s="730"/>
      <c r="F58" s="730"/>
      <c r="G58" s="730"/>
      <c r="H58" s="730"/>
      <c r="I58" s="773"/>
      <c r="J58" s="774"/>
      <c r="K58" s="23"/>
      <c r="L58" s="23"/>
      <c r="M58" s="23"/>
      <c r="N58" s="23"/>
      <c r="O58" s="23"/>
      <c r="P58" s="23"/>
      <c r="Q58" s="23"/>
      <c r="R58" s="23"/>
      <c r="S58" s="23"/>
      <c r="T58" s="23"/>
      <c r="U58" s="23"/>
      <c r="V58" s="23"/>
      <c r="W58" s="23"/>
      <c r="X58" s="18"/>
    </row>
    <row r="59" spans="2:24" ht="5.0999999999999996" customHeight="1" thickBot="1" x14ac:dyDescent="0.45">
      <c r="C59" s="18"/>
      <c r="D59" s="18"/>
      <c r="E59" s="18"/>
      <c r="F59" s="18"/>
      <c r="G59" s="18"/>
      <c r="H59" s="18"/>
      <c r="I59" s="18"/>
      <c r="J59" s="18"/>
      <c r="K59" s="18"/>
      <c r="L59" s="18"/>
      <c r="M59" s="18"/>
      <c r="N59" s="18"/>
      <c r="O59" s="18"/>
      <c r="P59" s="18"/>
      <c r="Q59" s="18"/>
      <c r="R59" s="18"/>
      <c r="S59" s="18"/>
      <c r="T59" s="18"/>
      <c r="U59" s="18"/>
      <c r="V59" s="18"/>
      <c r="W59" s="18"/>
      <c r="X59" s="18"/>
    </row>
    <row r="60" spans="2:24" ht="12" customHeight="1" x14ac:dyDescent="0.4">
      <c r="B60" s="16" t="s">
        <v>427</v>
      </c>
      <c r="C60" s="731" t="s">
        <v>1368</v>
      </c>
      <c r="D60" s="732"/>
      <c r="E60" s="732"/>
      <c r="F60" s="735" t="str" cm="1">
        <f t="array" aca="1" ref="F60" ca="1">OFFSET(INDIRECT($A$1),17,6)&amp;""</f>
        <v/>
      </c>
      <c r="G60" s="735"/>
      <c r="H60" s="735"/>
      <c r="I60" s="735"/>
      <c r="J60" s="735"/>
      <c r="K60" s="735"/>
      <c r="L60" s="735"/>
      <c r="M60" s="735"/>
      <c r="N60" s="735"/>
      <c r="O60" s="735"/>
      <c r="P60" s="735"/>
      <c r="Q60" s="735"/>
      <c r="R60" s="735"/>
      <c r="S60" s="735"/>
      <c r="T60" s="735"/>
      <c r="U60" s="735"/>
      <c r="V60" s="735"/>
      <c r="W60" s="736"/>
      <c r="X60" s="18"/>
    </row>
    <row r="61" spans="2:24" x14ac:dyDescent="0.4">
      <c r="C61" s="733"/>
      <c r="D61" s="734"/>
      <c r="E61" s="734"/>
      <c r="F61" s="737"/>
      <c r="G61" s="737"/>
      <c r="H61" s="737"/>
      <c r="I61" s="737"/>
      <c r="J61" s="737"/>
      <c r="K61" s="737"/>
      <c r="L61" s="737"/>
      <c r="M61" s="737"/>
      <c r="N61" s="737"/>
      <c r="O61" s="737"/>
      <c r="P61" s="737"/>
      <c r="Q61" s="737"/>
      <c r="R61" s="737"/>
      <c r="S61" s="737"/>
      <c r="T61" s="737"/>
      <c r="U61" s="737"/>
      <c r="V61" s="737"/>
      <c r="W61" s="738"/>
      <c r="X61" s="18"/>
    </row>
    <row r="62" spans="2:24" x14ac:dyDescent="0.4">
      <c r="C62" s="752" t="s">
        <v>1369</v>
      </c>
      <c r="D62" s="753"/>
      <c r="E62" s="753"/>
      <c r="F62" s="737" t="str" cm="1">
        <f t="array" aca="1" ref="F62" ca="1">OFFSET(INDIRECT($A$1),18,6)&amp;""</f>
        <v/>
      </c>
      <c r="G62" s="737"/>
      <c r="H62" s="737"/>
      <c r="I62" s="737"/>
      <c r="J62" s="737"/>
      <c r="K62" s="737"/>
      <c r="L62" s="737"/>
      <c r="M62" s="737"/>
      <c r="N62" s="737"/>
      <c r="O62" s="737"/>
      <c r="P62" s="737"/>
      <c r="Q62" s="737"/>
      <c r="R62" s="737"/>
      <c r="S62" s="737"/>
      <c r="T62" s="737"/>
      <c r="U62" s="737"/>
      <c r="V62" s="737"/>
      <c r="W62" s="738"/>
      <c r="X62" s="18"/>
    </row>
    <row r="63" spans="2:24" x14ac:dyDescent="0.4">
      <c r="C63" s="752"/>
      <c r="D63" s="753"/>
      <c r="E63" s="753"/>
      <c r="F63" s="737"/>
      <c r="G63" s="737"/>
      <c r="H63" s="737"/>
      <c r="I63" s="737"/>
      <c r="J63" s="737"/>
      <c r="K63" s="737"/>
      <c r="L63" s="737"/>
      <c r="M63" s="737"/>
      <c r="N63" s="737"/>
      <c r="O63" s="737"/>
      <c r="P63" s="737"/>
      <c r="Q63" s="737"/>
      <c r="R63" s="737"/>
      <c r="S63" s="737"/>
      <c r="T63" s="737"/>
      <c r="U63" s="737"/>
      <c r="V63" s="737"/>
      <c r="W63" s="738"/>
      <c r="X63" s="18"/>
    </row>
    <row r="64" spans="2:24" ht="12" customHeight="1" x14ac:dyDescent="0.4">
      <c r="C64" s="733" t="s">
        <v>1358</v>
      </c>
      <c r="D64" s="734"/>
      <c r="E64" s="734"/>
      <c r="F64" s="754" t="str" cm="1">
        <f t="array" aca="1" ref="F64" ca="1">OFFSET(INDIRECT($A$1),19,6)&amp;""</f>
        <v/>
      </c>
      <c r="G64" s="754"/>
      <c r="H64" s="532" t="str" cm="1">
        <f t="array" aca="1" ref="H64" ca="1">IF(F64="","",OFFSET(INDIRECT($A$1),20,6)&amp;"")</f>
        <v/>
      </c>
      <c r="I64" s="533"/>
      <c r="J64" s="533"/>
      <c r="K64" s="533"/>
      <c r="L64" s="533"/>
      <c r="M64" s="533"/>
      <c r="N64" s="533"/>
      <c r="O64" s="533"/>
      <c r="P64" s="533"/>
      <c r="Q64" s="518" t="s">
        <v>1370</v>
      </c>
      <c r="R64" s="483"/>
      <c r="S64" s="484"/>
      <c r="T64" s="488" t="str" cm="1">
        <f t="array" aca="1" ref="T64" ca="1">OFFSET(INDIRECT($A$1),21,6)&amp;""</f>
        <v/>
      </c>
      <c r="U64" s="489"/>
      <c r="V64" s="489"/>
      <c r="W64" s="494"/>
      <c r="X64" s="18"/>
    </row>
    <row r="65" spans="3:24" x14ac:dyDescent="0.4">
      <c r="C65" s="733"/>
      <c r="D65" s="734"/>
      <c r="E65" s="734"/>
      <c r="F65" s="754"/>
      <c r="G65" s="754"/>
      <c r="H65" s="535"/>
      <c r="I65" s="536"/>
      <c r="J65" s="536"/>
      <c r="K65" s="536"/>
      <c r="L65" s="536"/>
      <c r="M65" s="536"/>
      <c r="N65" s="536"/>
      <c r="O65" s="536"/>
      <c r="P65" s="536"/>
      <c r="Q65" s="519"/>
      <c r="R65" s="486"/>
      <c r="S65" s="487"/>
      <c r="T65" s="491"/>
      <c r="U65" s="492"/>
      <c r="V65" s="492"/>
      <c r="W65" s="495"/>
      <c r="X65" s="18"/>
    </row>
    <row r="66" spans="3:24" ht="12.75" customHeight="1" x14ac:dyDescent="0.4">
      <c r="C66" s="733" t="s">
        <v>1371</v>
      </c>
      <c r="D66" s="734"/>
      <c r="E66" s="734"/>
      <c r="F66" s="734"/>
      <c r="G66" s="734"/>
      <c r="H66" s="558" t="str" cm="1">
        <f t="array" aca="1" ref="H66" ca="1">OFFSET(INDIRECT($A$1),22,6)&amp;""</f>
        <v/>
      </c>
      <c r="I66" s="559"/>
      <c r="J66" s="559"/>
      <c r="K66" s="559"/>
      <c r="L66" s="559"/>
      <c r="M66" s="747"/>
      <c r="N66" s="747"/>
      <c r="O66" s="747"/>
      <c r="P66" s="747"/>
      <c r="Q66" s="747"/>
      <c r="R66" s="747"/>
      <c r="S66" s="747"/>
      <c r="T66" s="747"/>
      <c r="U66" s="747"/>
      <c r="V66" s="747"/>
      <c r="W66" s="748"/>
      <c r="X66" s="18"/>
    </row>
    <row r="67" spans="3:24" x14ac:dyDescent="0.4">
      <c r="C67" s="733"/>
      <c r="D67" s="734"/>
      <c r="E67" s="734"/>
      <c r="F67" s="734"/>
      <c r="G67" s="734"/>
      <c r="H67" s="562"/>
      <c r="I67" s="563"/>
      <c r="J67" s="563"/>
      <c r="K67" s="563"/>
      <c r="L67" s="563"/>
      <c r="M67" s="749"/>
      <c r="N67" s="749"/>
      <c r="O67" s="749"/>
      <c r="P67" s="749"/>
      <c r="Q67" s="749"/>
      <c r="R67" s="749"/>
      <c r="S67" s="749"/>
      <c r="T67" s="749"/>
      <c r="U67" s="749"/>
      <c r="V67" s="749"/>
      <c r="W67" s="750"/>
      <c r="X67" s="18"/>
    </row>
    <row r="68" spans="3:24" ht="12.75" customHeight="1" x14ac:dyDescent="0.4">
      <c r="C68" s="781" t="s">
        <v>1372</v>
      </c>
      <c r="D68" s="782"/>
      <c r="E68" s="782"/>
      <c r="F68" s="782"/>
      <c r="G68" s="782"/>
      <c r="H68" s="785" t="str" cm="1">
        <f t="array" aca="1" ref="H68" ca="1">OFFSET(INDIRECT($A$1),23,6)&amp;""</f>
        <v/>
      </c>
      <c r="I68" s="786"/>
      <c r="J68" s="786"/>
      <c r="K68" s="786"/>
      <c r="L68" s="786"/>
      <c r="M68" s="747"/>
      <c r="N68" s="747"/>
      <c r="O68" s="747"/>
      <c r="P68" s="747"/>
      <c r="Q68" s="747"/>
      <c r="R68" s="747"/>
      <c r="S68" s="747"/>
      <c r="T68" s="747"/>
      <c r="U68" s="747"/>
      <c r="V68" s="747"/>
      <c r="W68" s="748"/>
      <c r="X68" s="18"/>
    </row>
    <row r="69" spans="3:24" x14ac:dyDescent="0.4">
      <c r="C69" s="781"/>
      <c r="D69" s="782"/>
      <c r="E69" s="782"/>
      <c r="F69" s="782"/>
      <c r="G69" s="782"/>
      <c r="H69" s="787"/>
      <c r="I69" s="788"/>
      <c r="J69" s="788"/>
      <c r="K69" s="788"/>
      <c r="L69" s="788"/>
      <c r="M69" s="749"/>
      <c r="N69" s="749"/>
      <c r="O69" s="749"/>
      <c r="P69" s="749"/>
      <c r="Q69" s="749"/>
      <c r="R69" s="749"/>
      <c r="S69" s="749"/>
      <c r="T69" s="749"/>
      <c r="U69" s="749"/>
      <c r="V69" s="749"/>
      <c r="W69" s="750"/>
      <c r="X69" s="18"/>
    </row>
    <row r="70" spans="3:24" x14ac:dyDescent="0.4">
      <c r="C70" s="733" t="s">
        <v>1364</v>
      </c>
      <c r="D70" s="734"/>
      <c r="E70" s="734"/>
      <c r="F70" s="532" t="str" cm="1">
        <f t="array" aca="1" ref="F70" ca="1">OFFSET(INDIRECT($A$1),24,6)&amp;""</f>
        <v/>
      </c>
      <c r="G70" s="533"/>
      <c r="H70" s="533"/>
      <c r="I70" s="533"/>
      <c r="J70" s="533"/>
      <c r="K70" s="533"/>
      <c r="L70" s="649"/>
      <c r="M70" s="558" t="str" cm="1">
        <f t="array" aca="1" ref="M70" ca="1">OFFSET(INDIRECT($A$1),25,6)&amp;""</f>
        <v/>
      </c>
      <c r="N70" s="559"/>
      <c r="O70" s="559"/>
      <c r="P70" s="559"/>
      <c r="Q70" s="559"/>
      <c r="R70" s="559"/>
      <c r="S70" s="559"/>
      <c r="T70" s="789"/>
      <c r="U70" s="789"/>
      <c r="V70" s="789"/>
      <c r="W70" s="790"/>
      <c r="X70" s="18"/>
    </row>
    <row r="71" spans="3:24" x14ac:dyDescent="0.4">
      <c r="C71" s="783"/>
      <c r="D71" s="784"/>
      <c r="E71" s="784"/>
      <c r="F71" s="535"/>
      <c r="G71" s="536"/>
      <c r="H71" s="536"/>
      <c r="I71" s="536"/>
      <c r="J71" s="536"/>
      <c r="K71" s="536"/>
      <c r="L71" s="551"/>
      <c r="M71" s="562"/>
      <c r="N71" s="563"/>
      <c r="O71" s="563"/>
      <c r="P71" s="563"/>
      <c r="Q71" s="563"/>
      <c r="R71" s="563"/>
      <c r="S71" s="563"/>
      <c r="T71" s="791"/>
      <c r="U71" s="791"/>
      <c r="V71" s="791"/>
      <c r="W71" s="792"/>
      <c r="X71" s="18"/>
    </row>
    <row r="72" spans="3:24" x14ac:dyDescent="0.4">
      <c r="C72" s="733" t="s">
        <v>1366</v>
      </c>
      <c r="D72" s="734"/>
      <c r="E72" s="734"/>
      <c r="F72" s="737" t="str" cm="1">
        <f t="array" aca="1" ref="F72" ca="1">OFFSET(INDIRECT($A$1),26,6)&amp;""</f>
        <v/>
      </c>
      <c r="G72" s="737"/>
      <c r="H72" s="737"/>
      <c r="I72" s="737"/>
      <c r="J72" s="737"/>
      <c r="K72" s="737"/>
      <c r="L72" s="737"/>
      <c r="M72" s="737"/>
      <c r="N72" s="737"/>
      <c r="O72" s="737"/>
      <c r="P72" s="737"/>
      <c r="Q72" s="737"/>
      <c r="R72" s="737"/>
      <c r="S72" s="737"/>
      <c r="T72" s="737"/>
      <c r="U72" s="737"/>
      <c r="V72" s="737"/>
      <c r="W72" s="738"/>
      <c r="X72" s="18"/>
    </row>
    <row r="73" spans="3:24" ht="12.75" thickBot="1" x14ac:dyDescent="0.45">
      <c r="C73" s="767"/>
      <c r="D73" s="768"/>
      <c r="E73" s="768"/>
      <c r="F73" s="769"/>
      <c r="G73" s="769"/>
      <c r="H73" s="769"/>
      <c r="I73" s="769"/>
      <c r="J73" s="769"/>
      <c r="K73" s="769"/>
      <c r="L73" s="769"/>
      <c r="M73" s="769"/>
      <c r="N73" s="769"/>
      <c r="O73" s="769"/>
      <c r="P73" s="769"/>
      <c r="Q73" s="769"/>
      <c r="R73" s="769"/>
      <c r="S73" s="769"/>
      <c r="T73" s="769"/>
      <c r="U73" s="769"/>
      <c r="V73" s="769"/>
      <c r="W73" s="770"/>
      <c r="X73" s="18"/>
    </row>
    <row r="74" spans="3:24" x14ac:dyDescent="0.4">
      <c r="C74" s="23"/>
      <c r="D74" s="23"/>
      <c r="E74" s="23"/>
      <c r="F74" s="23"/>
      <c r="G74" s="23"/>
      <c r="H74" s="23"/>
      <c r="I74" s="23"/>
      <c r="J74" s="23"/>
      <c r="K74" s="23"/>
      <c r="L74" s="23"/>
      <c r="M74" s="23"/>
      <c r="N74" s="23"/>
      <c r="O74" s="23"/>
      <c r="P74" s="23"/>
      <c r="Q74" s="23"/>
      <c r="R74" s="23"/>
      <c r="S74" s="23"/>
      <c r="T74" s="23"/>
      <c r="U74" s="23"/>
      <c r="V74" s="23"/>
      <c r="W74" s="23"/>
      <c r="X74" s="18"/>
    </row>
    <row r="75" spans="3:24" x14ac:dyDescent="0.4">
      <c r="C75" s="18"/>
      <c r="D75" s="18"/>
      <c r="E75" s="18"/>
      <c r="F75" s="18"/>
      <c r="G75" s="18"/>
      <c r="H75" s="18"/>
      <c r="I75" s="18"/>
      <c r="J75" s="18"/>
      <c r="K75" s="18"/>
      <c r="L75" s="18"/>
      <c r="M75" s="18"/>
      <c r="N75" s="18"/>
      <c r="O75" s="18"/>
      <c r="P75" s="18"/>
      <c r="Q75" s="18"/>
      <c r="R75" s="18"/>
      <c r="S75" s="18"/>
      <c r="T75" s="18"/>
      <c r="U75" s="18"/>
      <c r="V75" s="18"/>
      <c r="W75" s="18"/>
      <c r="X75" s="18"/>
    </row>
    <row r="76" spans="3:24" x14ac:dyDescent="0.4">
      <c r="C76" s="18"/>
      <c r="D76" s="18"/>
      <c r="E76" s="18"/>
      <c r="F76" s="18"/>
      <c r="G76" s="18"/>
      <c r="H76" s="18"/>
      <c r="I76" s="18"/>
      <c r="J76" s="18"/>
      <c r="K76" s="18"/>
      <c r="L76" s="18"/>
      <c r="M76" s="18"/>
      <c r="N76" s="18"/>
      <c r="O76" s="18"/>
      <c r="P76" s="18"/>
      <c r="Q76" s="18"/>
      <c r="R76" s="18"/>
      <c r="S76" s="18"/>
      <c r="T76" s="18"/>
      <c r="U76" s="18"/>
      <c r="V76" s="18"/>
      <c r="W76" s="18"/>
    </row>
    <row r="77" spans="3:24" x14ac:dyDescent="0.4">
      <c r="C77" s="18"/>
      <c r="D77" s="18"/>
      <c r="E77" s="18"/>
      <c r="F77" s="18"/>
      <c r="G77" s="18"/>
      <c r="H77" s="18"/>
      <c r="I77" s="18"/>
      <c r="J77" s="18"/>
      <c r="K77" s="18"/>
      <c r="L77" s="18"/>
      <c r="M77" s="18"/>
      <c r="N77" s="18"/>
      <c r="O77" s="18"/>
      <c r="P77" s="18"/>
      <c r="Q77" s="18"/>
      <c r="R77" s="18"/>
      <c r="S77" s="18"/>
      <c r="T77" s="18"/>
      <c r="U77" s="18"/>
      <c r="V77" s="18"/>
      <c r="W77" s="18"/>
    </row>
    <row r="78" spans="3:24" x14ac:dyDescent="0.4">
      <c r="C78" s="18"/>
      <c r="D78" s="18"/>
      <c r="E78" s="18"/>
      <c r="F78" s="18"/>
      <c r="G78" s="18"/>
      <c r="H78" s="18"/>
      <c r="I78" s="18"/>
      <c r="J78" s="18"/>
      <c r="K78" s="18"/>
      <c r="L78" s="18"/>
      <c r="M78" s="18"/>
      <c r="N78" s="18"/>
      <c r="O78" s="18"/>
      <c r="P78" s="18"/>
      <c r="Q78" s="18"/>
      <c r="R78" s="18"/>
      <c r="S78" s="18"/>
      <c r="T78" s="18"/>
      <c r="U78" s="18"/>
      <c r="V78" s="18"/>
      <c r="W78" s="18"/>
    </row>
    <row r="79" spans="3:24" x14ac:dyDescent="0.4">
      <c r="C79" s="18"/>
      <c r="D79" s="18"/>
      <c r="E79" s="18"/>
      <c r="F79" s="18"/>
      <c r="G79" s="18"/>
      <c r="H79" s="18"/>
      <c r="I79" s="18"/>
      <c r="J79" s="18"/>
      <c r="K79" s="18"/>
      <c r="L79" s="18"/>
      <c r="M79" s="18"/>
      <c r="N79" s="18"/>
      <c r="O79" s="18"/>
      <c r="P79" s="18"/>
      <c r="Q79" s="18"/>
      <c r="R79" s="18"/>
      <c r="S79" s="18"/>
      <c r="T79" s="18"/>
      <c r="U79" s="18"/>
      <c r="V79" s="18"/>
      <c r="W79" s="18"/>
    </row>
    <row r="80" spans="3:24" x14ac:dyDescent="0.4">
      <c r="C80" s="18"/>
      <c r="D80" s="18"/>
      <c r="E80" s="18"/>
      <c r="F80" s="18"/>
      <c r="G80" s="18"/>
      <c r="H80" s="18"/>
      <c r="I80" s="18"/>
      <c r="J80" s="18"/>
      <c r="K80" s="18"/>
      <c r="L80" s="18"/>
      <c r="M80" s="18"/>
      <c r="N80" s="18"/>
      <c r="O80" s="18"/>
      <c r="P80" s="18"/>
      <c r="Q80" s="18"/>
      <c r="R80" s="18"/>
      <c r="S80" s="18"/>
      <c r="T80" s="18"/>
      <c r="U80" s="18"/>
      <c r="V80" s="18"/>
      <c r="W80" s="18"/>
    </row>
    <row r="81" spans="1:23" x14ac:dyDescent="0.4">
      <c r="C81" s="18"/>
      <c r="D81" s="18"/>
      <c r="E81" s="18"/>
      <c r="F81" s="18"/>
      <c r="G81" s="18"/>
      <c r="H81" s="18"/>
      <c r="I81" s="18"/>
      <c r="J81" s="18"/>
      <c r="K81" s="18"/>
      <c r="L81" s="18"/>
      <c r="M81" s="18"/>
      <c r="N81" s="18"/>
      <c r="O81" s="18"/>
      <c r="P81" s="18"/>
      <c r="Q81" s="18"/>
      <c r="R81" s="18"/>
      <c r="S81" s="18"/>
      <c r="T81" s="18"/>
      <c r="U81" s="18"/>
      <c r="V81" s="18"/>
      <c r="W81" s="18"/>
    </row>
    <row r="82" spans="1:23" x14ac:dyDescent="0.4">
      <c r="C82" s="18"/>
      <c r="D82" s="18"/>
      <c r="E82" s="18"/>
      <c r="F82" s="18"/>
      <c r="G82" s="18"/>
      <c r="H82" s="18"/>
      <c r="I82" s="18"/>
      <c r="J82" s="18"/>
      <c r="K82" s="18"/>
      <c r="L82" s="18"/>
      <c r="M82" s="18"/>
      <c r="N82" s="18"/>
      <c r="O82" s="18"/>
      <c r="P82" s="18"/>
      <c r="Q82" s="18"/>
      <c r="R82" s="18"/>
      <c r="S82" s="18"/>
      <c r="T82" s="18"/>
      <c r="U82" s="18"/>
      <c r="V82" s="18"/>
      <c r="W82" s="18"/>
    </row>
    <row r="83" spans="1:23" x14ac:dyDescent="0.4">
      <c r="C83" s="18"/>
      <c r="D83" s="18"/>
      <c r="E83" s="18"/>
      <c r="F83" s="18"/>
      <c r="G83" s="18"/>
      <c r="H83" s="18"/>
      <c r="I83" s="18"/>
      <c r="J83" s="18"/>
      <c r="K83" s="18"/>
      <c r="L83" s="18"/>
      <c r="M83" s="18"/>
      <c r="N83" s="18"/>
      <c r="O83" s="18"/>
      <c r="P83" s="18"/>
      <c r="Q83" s="18"/>
      <c r="R83" s="18"/>
      <c r="S83" s="18"/>
      <c r="T83" s="18"/>
      <c r="U83" s="18"/>
      <c r="V83" s="18"/>
      <c r="W83" s="18"/>
    </row>
    <row r="84" spans="1:23" x14ac:dyDescent="0.4">
      <c r="C84" s="18"/>
      <c r="D84" s="18"/>
      <c r="E84" s="18"/>
      <c r="F84" s="18"/>
      <c r="G84" s="18"/>
      <c r="H84" s="18"/>
      <c r="I84" s="18"/>
      <c r="J84" s="18"/>
      <c r="K84" s="18"/>
      <c r="L84" s="18"/>
      <c r="M84" s="18"/>
      <c r="N84" s="18"/>
      <c r="O84" s="18"/>
      <c r="P84" s="18"/>
      <c r="Q84" s="18"/>
      <c r="R84" s="18"/>
      <c r="S84" s="18"/>
      <c r="T84" s="18"/>
      <c r="U84" s="18"/>
      <c r="V84" s="18"/>
      <c r="W84" s="18"/>
    </row>
    <row r="85" spans="1:23" x14ac:dyDescent="0.4">
      <c r="C85" s="18"/>
      <c r="D85" s="18"/>
      <c r="E85" s="18"/>
      <c r="F85" s="18"/>
      <c r="G85" s="18"/>
      <c r="H85" s="18"/>
      <c r="I85" s="18"/>
      <c r="J85" s="18"/>
      <c r="K85" s="18"/>
      <c r="L85" s="18"/>
      <c r="M85" s="18"/>
      <c r="N85" s="18"/>
      <c r="O85" s="18"/>
      <c r="P85" s="18"/>
      <c r="Q85" s="18"/>
      <c r="R85" s="18"/>
      <c r="S85" s="18"/>
      <c r="T85" s="18"/>
      <c r="U85" s="18"/>
      <c r="V85" s="18"/>
      <c r="W85" s="18"/>
    </row>
    <row r="86" spans="1:23" x14ac:dyDescent="0.4">
      <c r="C86" s="18"/>
      <c r="D86" s="18"/>
      <c r="E86" s="18"/>
      <c r="F86" s="18"/>
      <c r="G86" s="18"/>
      <c r="H86" s="18"/>
      <c r="I86" s="18"/>
      <c r="J86" s="18"/>
      <c r="K86" s="18"/>
      <c r="L86" s="18"/>
      <c r="M86" s="18"/>
      <c r="N86" s="18"/>
      <c r="O86" s="18"/>
      <c r="P86" s="18"/>
      <c r="Q86" s="18"/>
      <c r="R86" s="18"/>
      <c r="S86" s="18"/>
      <c r="T86" s="18"/>
      <c r="U86" s="18"/>
      <c r="V86" s="18"/>
      <c r="W86" s="18"/>
    </row>
    <row r="87" spans="1:23" x14ac:dyDescent="0.4">
      <c r="C87" s="18"/>
      <c r="D87" s="18"/>
      <c r="E87" s="18"/>
      <c r="F87" s="18"/>
      <c r="G87" s="18"/>
      <c r="H87" s="18"/>
      <c r="I87" s="18"/>
      <c r="J87" s="18"/>
      <c r="K87" s="18"/>
      <c r="L87" s="18"/>
      <c r="M87" s="18"/>
      <c r="N87" s="18"/>
      <c r="O87" s="18"/>
      <c r="P87" s="18"/>
      <c r="Q87" s="18"/>
      <c r="R87" s="18"/>
      <c r="S87" s="18"/>
      <c r="T87" s="18"/>
      <c r="U87" s="18"/>
      <c r="V87" s="18"/>
      <c r="W87" s="18"/>
    </row>
    <row r="88" spans="1:23" x14ac:dyDescent="0.4">
      <c r="C88" s="18"/>
      <c r="D88" s="18"/>
      <c r="E88" s="18"/>
      <c r="F88" s="18"/>
      <c r="G88" s="18"/>
      <c r="H88" s="18"/>
      <c r="I88" s="18"/>
      <c r="J88" s="18"/>
      <c r="K88" s="18"/>
      <c r="L88" s="18"/>
      <c r="M88" s="18"/>
      <c r="N88" s="18"/>
      <c r="O88" s="18"/>
      <c r="P88" s="18"/>
      <c r="Q88" s="18"/>
      <c r="R88" s="18"/>
      <c r="S88" s="18"/>
      <c r="T88" s="18"/>
      <c r="U88" s="18"/>
      <c r="V88" s="18"/>
      <c r="W88" s="18"/>
    </row>
    <row r="89" spans="1:23" x14ac:dyDescent="0.4">
      <c r="C89" s="18"/>
      <c r="D89" s="18"/>
      <c r="E89" s="18"/>
      <c r="F89" s="18"/>
      <c r="G89" s="18"/>
      <c r="H89" s="18"/>
      <c r="I89" s="18"/>
      <c r="J89" s="18"/>
      <c r="K89" s="18"/>
      <c r="L89" s="18"/>
      <c r="M89" s="18"/>
      <c r="N89" s="18"/>
      <c r="O89" s="18"/>
      <c r="P89" s="18"/>
      <c r="Q89" s="18"/>
      <c r="R89" s="18"/>
      <c r="S89" s="18"/>
      <c r="T89" s="18"/>
      <c r="U89" s="18"/>
      <c r="V89" s="18"/>
      <c r="W89" s="18"/>
    </row>
    <row r="90" spans="1:23" x14ac:dyDescent="0.4">
      <c r="C90" s="18"/>
      <c r="D90" s="18"/>
      <c r="E90" s="18"/>
      <c r="F90" s="18"/>
      <c r="G90" s="18"/>
      <c r="H90" s="18"/>
      <c r="I90" s="18"/>
      <c r="J90" s="18"/>
      <c r="K90" s="18"/>
      <c r="L90" s="18"/>
      <c r="M90" s="18"/>
      <c r="N90" s="18"/>
      <c r="O90" s="18"/>
      <c r="P90" s="18"/>
      <c r="Q90" s="18"/>
      <c r="R90" s="18"/>
      <c r="S90" s="18"/>
      <c r="T90" s="18"/>
      <c r="U90" s="18"/>
      <c r="V90" s="18"/>
      <c r="W90" s="18"/>
    </row>
    <row r="91" spans="1:23" x14ac:dyDescent="0.4">
      <c r="C91" s="18"/>
      <c r="D91" s="18"/>
      <c r="E91" s="18"/>
      <c r="F91" s="18"/>
      <c r="G91" s="18"/>
      <c r="H91" s="18"/>
      <c r="I91" s="18"/>
      <c r="J91" s="18"/>
      <c r="K91" s="18"/>
      <c r="L91" s="18"/>
      <c r="M91" s="18"/>
      <c r="N91" s="18"/>
      <c r="O91" s="18"/>
      <c r="P91" s="18"/>
      <c r="Q91" s="18"/>
      <c r="R91" s="18"/>
      <c r="S91" s="18"/>
      <c r="T91" s="18"/>
      <c r="U91" s="18"/>
      <c r="V91" s="18"/>
      <c r="W91" s="18"/>
    </row>
    <row r="93" spans="1:23" x14ac:dyDescent="0.4">
      <c r="A93" s="21"/>
      <c r="B93" s="22"/>
    </row>
    <row r="130" spans="1:2" x14ac:dyDescent="0.4">
      <c r="A130" s="21"/>
      <c r="B130" s="22"/>
    </row>
    <row r="131" spans="1:2" x14ac:dyDescent="0.4">
      <c r="A131" s="21"/>
      <c r="B131" s="22"/>
    </row>
    <row r="132" spans="1:2" x14ac:dyDescent="0.4">
      <c r="A132" s="21"/>
      <c r="B132" s="22"/>
    </row>
    <row r="133" spans="1:2" x14ac:dyDescent="0.4">
      <c r="A133" s="21"/>
      <c r="B133" s="22"/>
    </row>
    <row r="134" spans="1:2" x14ac:dyDescent="0.4">
      <c r="A134" s="21"/>
      <c r="B134" s="22"/>
    </row>
    <row r="135" spans="1:2" x14ac:dyDescent="0.4">
      <c r="A135" s="21"/>
      <c r="B135" s="22"/>
    </row>
    <row r="136" spans="1:2" x14ac:dyDescent="0.4">
      <c r="A136" s="21"/>
      <c r="B136" s="22"/>
    </row>
    <row r="137" spans="1:2" x14ac:dyDescent="0.4">
      <c r="A137" s="21"/>
      <c r="B137" s="22"/>
    </row>
    <row r="138" spans="1:2" x14ac:dyDescent="0.4">
      <c r="A138" s="21"/>
      <c r="B138" s="22"/>
    </row>
    <row r="139" spans="1:2" x14ac:dyDescent="0.4">
      <c r="A139" s="21"/>
      <c r="B139" s="22"/>
    </row>
    <row r="140" spans="1:2" x14ac:dyDescent="0.4">
      <c r="A140" s="21"/>
      <c r="B140" s="22"/>
    </row>
    <row r="141" spans="1:2" x14ac:dyDescent="0.4">
      <c r="A141" s="21"/>
      <c r="B141" s="22"/>
    </row>
    <row r="142" spans="1:2" x14ac:dyDescent="0.4">
      <c r="A142" s="21"/>
      <c r="B142" s="22"/>
    </row>
    <row r="143" spans="1:2" x14ac:dyDescent="0.4">
      <c r="A143" s="21"/>
      <c r="B143" s="22"/>
    </row>
    <row r="144" spans="1:2" x14ac:dyDescent="0.4">
      <c r="A144" s="21"/>
      <c r="B144" s="22"/>
    </row>
    <row r="145" spans="1:2" x14ac:dyDescent="0.4">
      <c r="A145" s="21"/>
      <c r="B145" s="22"/>
    </row>
    <row r="146" spans="1:2" x14ac:dyDescent="0.4">
      <c r="A146" s="21"/>
      <c r="B146" s="22"/>
    </row>
    <row r="147" spans="1:2" x14ac:dyDescent="0.4">
      <c r="A147" s="21"/>
      <c r="B147" s="22"/>
    </row>
    <row r="148" spans="1:2" x14ac:dyDescent="0.4">
      <c r="A148" s="21"/>
      <c r="B148" s="22"/>
    </row>
    <row r="149" spans="1:2" x14ac:dyDescent="0.4">
      <c r="A149" s="21"/>
      <c r="B149" s="22"/>
    </row>
    <row r="150" spans="1:2" x14ac:dyDescent="0.4">
      <c r="A150" s="21"/>
      <c r="B150" s="22"/>
    </row>
    <row r="151" spans="1:2" x14ac:dyDescent="0.4">
      <c r="A151" s="21"/>
      <c r="B151" s="22"/>
    </row>
    <row r="152" spans="1:2" x14ac:dyDescent="0.4">
      <c r="A152" s="21"/>
      <c r="B152" s="22"/>
    </row>
    <row r="153" spans="1:2" x14ac:dyDescent="0.4">
      <c r="A153" s="21"/>
      <c r="B153" s="22"/>
    </row>
    <row r="154" spans="1:2" x14ac:dyDescent="0.4">
      <c r="A154" s="21"/>
      <c r="B154" s="22"/>
    </row>
    <row r="155" spans="1:2" x14ac:dyDescent="0.4">
      <c r="A155" s="21"/>
      <c r="B155" s="22"/>
    </row>
    <row r="156" spans="1:2" x14ac:dyDescent="0.4">
      <c r="A156" s="21"/>
      <c r="B156" s="22"/>
    </row>
    <row r="157" spans="1:2" x14ac:dyDescent="0.4">
      <c r="A157" s="21"/>
      <c r="B157" s="22"/>
    </row>
    <row r="158" spans="1:2" x14ac:dyDescent="0.4">
      <c r="A158" s="21"/>
      <c r="B158" s="22"/>
    </row>
    <row r="159" spans="1:2" x14ac:dyDescent="0.4">
      <c r="A159" s="21"/>
      <c r="B159" s="22"/>
    </row>
    <row r="160" spans="1:2" x14ac:dyDescent="0.4">
      <c r="A160" s="21"/>
      <c r="B160" s="22"/>
    </row>
    <row r="161" spans="1:2" x14ac:dyDescent="0.4">
      <c r="A161" s="21"/>
      <c r="B161" s="22"/>
    </row>
    <row r="162" spans="1:2" x14ac:dyDescent="0.4">
      <c r="A162" s="21"/>
      <c r="B162" s="22"/>
    </row>
    <row r="163" spans="1:2" x14ac:dyDescent="0.4">
      <c r="A163" s="21"/>
      <c r="B163" s="22"/>
    </row>
    <row r="164" spans="1:2" x14ac:dyDescent="0.4">
      <c r="A164" s="21"/>
      <c r="B164" s="22"/>
    </row>
    <row r="165" spans="1:2" x14ac:dyDescent="0.4">
      <c r="A165" s="21"/>
      <c r="B165" s="22"/>
    </row>
    <row r="166" spans="1:2" x14ac:dyDescent="0.4">
      <c r="A166" s="21"/>
      <c r="B166" s="22"/>
    </row>
    <row r="167" spans="1:2" x14ac:dyDescent="0.4">
      <c r="A167" s="21"/>
      <c r="B167" s="22"/>
    </row>
    <row r="168" spans="1:2" x14ac:dyDescent="0.4">
      <c r="A168" s="21"/>
      <c r="B168" s="22"/>
    </row>
    <row r="169" spans="1:2" x14ac:dyDescent="0.4">
      <c r="A169" s="21"/>
      <c r="B169" s="22"/>
    </row>
    <row r="170" spans="1:2" x14ac:dyDescent="0.4">
      <c r="A170" s="21"/>
      <c r="B170" s="22"/>
    </row>
    <row r="171" spans="1:2" x14ac:dyDescent="0.4">
      <c r="A171" s="21"/>
      <c r="B171" s="22"/>
    </row>
    <row r="172" spans="1:2" x14ac:dyDescent="0.4">
      <c r="A172" s="21"/>
      <c r="B172" s="22"/>
    </row>
    <row r="173" spans="1:2" x14ac:dyDescent="0.4">
      <c r="A173" s="21"/>
      <c r="B173" s="22"/>
    </row>
  </sheetData>
  <sheetProtection algorithmName="SHA-512" hashValue="TAdqjxIbgtDj1k8fLCJqrNZFYIdYeiw1yan5vAM1xBSPMwseE6dQx+FmQaqgvXciI5yeDBlhqIdSttFsC8vDbQ==" saltValue="QIJ5VwRG/9PgpZ9avmxboQ==" spinCount="100000" sheet="1" objects="1" scenarios="1"/>
  <mergeCells count="51">
    <mergeCell ref="C72:E73"/>
    <mergeCell ref="F72:W73"/>
    <mergeCell ref="C66:G67"/>
    <mergeCell ref="H66:W67"/>
    <mergeCell ref="C68:G69"/>
    <mergeCell ref="H68:W69"/>
    <mergeCell ref="C70:E71"/>
    <mergeCell ref="F70:L71"/>
    <mergeCell ref="M70:W71"/>
    <mergeCell ref="C60:E61"/>
    <mergeCell ref="F60:W61"/>
    <mergeCell ref="C62:E63"/>
    <mergeCell ref="F62:W63"/>
    <mergeCell ref="C64:E65"/>
    <mergeCell ref="F64:G65"/>
    <mergeCell ref="H64:P65"/>
    <mergeCell ref="Q64:S65"/>
    <mergeCell ref="T64:W65"/>
    <mergeCell ref="C30:W31"/>
    <mergeCell ref="C32:W51"/>
    <mergeCell ref="C52:E53"/>
    <mergeCell ref="F52:W53"/>
    <mergeCell ref="C57:H58"/>
    <mergeCell ref="I57:J58"/>
    <mergeCell ref="C24:E25"/>
    <mergeCell ref="F24:I25"/>
    <mergeCell ref="J24:L25"/>
    <mergeCell ref="M24:W25"/>
    <mergeCell ref="C26:E29"/>
    <mergeCell ref="F26:L29"/>
    <mergeCell ref="M26:W29"/>
    <mergeCell ref="C18:G19"/>
    <mergeCell ref="H18:W19"/>
    <mergeCell ref="C20:G21"/>
    <mergeCell ref="H20:W21"/>
    <mergeCell ref="C22:G23"/>
    <mergeCell ref="H22:W23"/>
    <mergeCell ref="C16:E17"/>
    <mergeCell ref="F16:G17"/>
    <mergeCell ref="H16:W17"/>
    <mergeCell ref="C3:E4"/>
    <mergeCell ref="F3:I4"/>
    <mergeCell ref="P3:Q4"/>
    <mergeCell ref="R3:T4"/>
    <mergeCell ref="U3:W4"/>
    <mergeCell ref="C6:M7"/>
    <mergeCell ref="C9:E10"/>
    <mergeCell ref="C12:G13"/>
    <mergeCell ref="H12:W13"/>
    <mergeCell ref="C14:G15"/>
    <mergeCell ref="H14:W15"/>
  </mergeCells>
  <phoneticPr fontId="3"/>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3" min="2" max="22" man="1"/>
  </rowBreaks>
  <colBreaks count="1" manualBreakCount="1">
    <brk id="2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0A790-2CB3-45F3-A44C-65984CBA71BA}">
  <sheetPr>
    <pageSetUpPr fitToPage="1"/>
  </sheetPr>
  <dimension ref="A1:X173"/>
  <sheetViews>
    <sheetView showGridLines="0" view="pageBreakPreview" zoomScaleNormal="70" zoomScaleSheetLayoutView="100" workbookViewId="0"/>
  </sheetViews>
  <sheetFormatPr defaultColWidth="9" defaultRowHeight="12" x14ac:dyDescent="0.4"/>
  <cols>
    <col min="1" max="1" width="6" style="17" customWidth="1"/>
    <col min="2" max="2" width="3.5" style="16" customWidth="1"/>
    <col min="3" max="43" width="4.75" style="17" customWidth="1"/>
    <col min="44" max="16384" width="9" style="17"/>
  </cols>
  <sheetData>
    <row r="1" spans="1:24" ht="30" customHeight="1" x14ac:dyDescent="0.4">
      <c r="A1" s="339" t="str">
        <f ca="1">VLOOKUP(A2*1,選択肢!$DE:$DG,3,0)</f>
        <v>入力シート!C324</v>
      </c>
      <c r="C1" s="15" t="s">
        <v>432</v>
      </c>
    </row>
    <row r="2" spans="1:24" ht="12.75" thickBot="1" x14ac:dyDescent="0.45">
      <c r="A2" s="339" t="str" cm="1">
        <f t="array" aca="1" ref="A2" ca="1">RIGHT(RIGHT(CELL("filename",A1),LEN(CELL("filename",A1))-FIND("]",CELL("filename",A1))),1)</f>
        <v>7</v>
      </c>
      <c r="C2" s="23"/>
      <c r="D2" s="23"/>
      <c r="E2" s="23"/>
      <c r="F2" s="23"/>
      <c r="G2" s="23"/>
      <c r="H2" s="23"/>
      <c r="I2" s="23"/>
      <c r="J2" s="23"/>
      <c r="K2" s="23"/>
      <c r="L2" s="23"/>
      <c r="M2" s="23"/>
      <c r="N2" s="23"/>
      <c r="O2" s="23"/>
      <c r="P2" s="23"/>
      <c r="Q2" s="23"/>
      <c r="R2" s="23"/>
      <c r="S2" s="23"/>
      <c r="T2" s="23"/>
      <c r="U2" s="23"/>
      <c r="V2" s="23"/>
      <c r="W2" s="23"/>
      <c r="X2" s="18"/>
    </row>
    <row r="3" spans="1:24" ht="14.25" customHeight="1" x14ac:dyDescent="0.4">
      <c r="A3" s="17">
        <f ca="1">IF(H12="",0,1)</f>
        <v>0</v>
      </c>
      <c r="C3" s="739" t="s">
        <v>433</v>
      </c>
      <c r="D3" s="740"/>
      <c r="E3" s="740"/>
      <c r="F3" s="502" t="str">
        <f>様式１!F2&amp;""</f>
        <v/>
      </c>
      <c r="G3" s="503"/>
      <c r="H3" s="503"/>
      <c r="I3" s="504"/>
      <c r="J3" s="18"/>
      <c r="K3" s="18"/>
      <c r="L3" s="18"/>
      <c r="M3" s="18"/>
      <c r="N3" s="18"/>
      <c r="O3" s="18"/>
      <c r="P3" s="743" t="s">
        <v>434</v>
      </c>
      <c r="Q3" s="743"/>
      <c r="R3" s="745" t="str">
        <f>入力シート!I13&amp;""</f>
        <v/>
      </c>
      <c r="S3" s="745"/>
      <c r="T3" s="745"/>
      <c r="U3" s="745" t="str">
        <f>入力シート!I14&amp;""</f>
        <v/>
      </c>
      <c r="V3" s="745"/>
      <c r="W3" s="745"/>
      <c r="X3" s="18"/>
    </row>
    <row r="4" spans="1:24" ht="12.75" thickBot="1" x14ac:dyDescent="0.45">
      <c r="C4" s="741"/>
      <c r="D4" s="742"/>
      <c r="E4" s="742"/>
      <c r="F4" s="505"/>
      <c r="G4" s="506"/>
      <c r="H4" s="506"/>
      <c r="I4" s="507"/>
      <c r="J4" s="18"/>
      <c r="K4" s="18"/>
      <c r="L4" s="18"/>
      <c r="M4" s="18"/>
      <c r="N4" s="18"/>
      <c r="O4" s="18"/>
      <c r="P4" s="744"/>
      <c r="Q4" s="744"/>
      <c r="R4" s="746"/>
      <c r="S4" s="746"/>
      <c r="T4" s="746"/>
      <c r="U4" s="746"/>
      <c r="V4" s="746"/>
      <c r="W4" s="746"/>
      <c r="X4" s="18"/>
    </row>
    <row r="5" spans="1:24" x14ac:dyDescent="0.4">
      <c r="C5" s="23"/>
      <c r="D5" s="23"/>
      <c r="E5" s="23"/>
      <c r="F5" s="23"/>
      <c r="G5" s="23"/>
      <c r="H5" s="23"/>
      <c r="I5" s="23"/>
      <c r="J5" s="23"/>
      <c r="K5" s="23"/>
      <c r="L5" s="23"/>
      <c r="M5" s="23"/>
      <c r="N5" s="23"/>
      <c r="O5" s="23"/>
      <c r="P5" s="23"/>
      <c r="Q5" s="23"/>
      <c r="R5" s="23"/>
      <c r="S5" s="23"/>
      <c r="T5" s="23"/>
      <c r="U5" s="23"/>
      <c r="V5" s="23"/>
      <c r="W5" s="23"/>
      <c r="X5" s="18"/>
    </row>
    <row r="6" spans="1:24" ht="12.75" customHeight="1" x14ac:dyDescent="0.4">
      <c r="C6" s="729" t="str">
        <f ca="1">"【第"&amp;DBCS(A2)&amp;"希望】 留学先大学等情報"</f>
        <v>【第７希望】 留学先大学等情報</v>
      </c>
      <c r="D6" s="729"/>
      <c r="E6" s="729"/>
      <c r="F6" s="729"/>
      <c r="G6" s="729"/>
      <c r="H6" s="729"/>
      <c r="I6" s="729"/>
      <c r="J6" s="729"/>
      <c r="K6" s="729"/>
      <c r="L6" s="729"/>
      <c r="M6" s="729"/>
      <c r="N6" s="342"/>
      <c r="O6" s="342"/>
      <c r="P6" s="342"/>
      <c r="Q6" s="342"/>
      <c r="R6" s="342"/>
      <c r="S6" s="342"/>
      <c r="T6" s="342"/>
      <c r="U6" s="342"/>
      <c r="V6" s="342"/>
      <c r="W6" s="342"/>
      <c r="X6" s="18"/>
    </row>
    <row r="7" spans="1:24" ht="12.75" customHeight="1" x14ac:dyDescent="0.4">
      <c r="C7" s="729"/>
      <c r="D7" s="729"/>
      <c r="E7" s="729"/>
      <c r="F7" s="729"/>
      <c r="G7" s="729"/>
      <c r="H7" s="729"/>
      <c r="I7" s="729"/>
      <c r="J7" s="729"/>
      <c r="K7" s="729"/>
      <c r="L7" s="729"/>
      <c r="M7" s="729"/>
      <c r="N7" s="342"/>
      <c r="O7" s="342"/>
      <c r="P7" s="23"/>
      <c r="Q7" s="23"/>
      <c r="R7" s="23"/>
      <c r="S7" s="23"/>
      <c r="T7" s="23"/>
      <c r="U7" s="23"/>
      <c r="V7" s="23"/>
      <c r="W7" s="23"/>
      <c r="X7" s="18"/>
    </row>
    <row r="8" spans="1:24" x14ac:dyDescent="0.4">
      <c r="C8" s="23"/>
      <c r="D8" s="23"/>
      <c r="E8" s="23"/>
      <c r="F8" s="23"/>
      <c r="G8" s="23"/>
      <c r="H8" s="23"/>
      <c r="I8" s="23"/>
      <c r="J8" s="23"/>
      <c r="K8" s="23"/>
      <c r="L8" s="23"/>
      <c r="M8" s="23"/>
      <c r="N8" s="23"/>
      <c r="O8" s="23"/>
      <c r="P8" s="23"/>
      <c r="Q8" s="23"/>
      <c r="R8" s="23"/>
      <c r="S8" s="23"/>
      <c r="T8" s="23"/>
      <c r="U8" s="23"/>
      <c r="V8" s="23"/>
      <c r="W8" s="23"/>
      <c r="X8" s="18"/>
    </row>
    <row r="9" spans="1:24" ht="12.75" customHeight="1" x14ac:dyDescent="0.4">
      <c r="C9" s="730" t="s">
        <v>485</v>
      </c>
      <c r="D9" s="730"/>
      <c r="E9" s="730"/>
      <c r="F9" s="284"/>
      <c r="G9" s="284"/>
      <c r="H9" s="284"/>
      <c r="I9" s="284"/>
      <c r="J9" s="23"/>
      <c r="K9" s="23"/>
      <c r="L9" s="23"/>
      <c r="M9" s="23"/>
      <c r="N9" s="23"/>
      <c r="O9" s="23"/>
      <c r="P9" s="23"/>
      <c r="Q9" s="23"/>
      <c r="R9" s="23"/>
      <c r="S9" s="23"/>
      <c r="T9" s="23"/>
      <c r="U9" s="23"/>
      <c r="V9" s="23"/>
      <c r="W9" s="23"/>
      <c r="X9" s="18"/>
    </row>
    <row r="10" spans="1:24" ht="12.75" customHeight="1" x14ac:dyDescent="0.4">
      <c r="C10" s="730"/>
      <c r="D10" s="730"/>
      <c r="E10" s="730"/>
      <c r="F10" s="284"/>
      <c r="G10" s="284"/>
      <c r="H10" s="284"/>
      <c r="I10" s="284"/>
      <c r="J10" s="23"/>
      <c r="K10" s="23"/>
      <c r="L10" s="23"/>
      <c r="M10" s="23"/>
      <c r="N10" s="23"/>
      <c r="O10" s="23"/>
      <c r="P10" s="23"/>
      <c r="Q10" s="23"/>
      <c r="R10" s="23"/>
      <c r="S10" s="23"/>
      <c r="T10" s="23"/>
      <c r="U10" s="23"/>
      <c r="V10" s="23"/>
      <c r="W10" s="23"/>
      <c r="X10" s="18"/>
    </row>
    <row r="11" spans="1:24" ht="5.0999999999999996" customHeight="1" thickBot="1" x14ac:dyDescent="0.45">
      <c r="C11" s="18"/>
      <c r="D11" s="18"/>
      <c r="E11" s="18"/>
      <c r="F11" s="18"/>
      <c r="G11" s="18"/>
      <c r="H11" s="18"/>
      <c r="I11" s="18"/>
      <c r="J11" s="18"/>
      <c r="K11" s="18"/>
      <c r="L11" s="18"/>
      <c r="M11" s="18"/>
      <c r="N11" s="18"/>
      <c r="O11" s="18"/>
      <c r="P11" s="18"/>
      <c r="Q11" s="18"/>
      <c r="R11" s="18"/>
      <c r="S11" s="18"/>
      <c r="T11" s="18"/>
      <c r="U11" s="18"/>
      <c r="V11" s="18"/>
      <c r="W11" s="18"/>
      <c r="X11" s="18"/>
    </row>
    <row r="12" spans="1:24" ht="12" customHeight="1" x14ac:dyDescent="0.4">
      <c r="B12" s="16" t="s">
        <v>423</v>
      </c>
      <c r="C12" s="731" t="s">
        <v>1356</v>
      </c>
      <c r="D12" s="732"/>
      <c r="E12" s="732"/>
      <c r="F12" s="732"/>
      <c r="G12" s="732"/>
      <c r="H12" s="735" t="str" cm="1">
        <f t="array" aca="1" ref="H12" ca="1">OFFSET(INDIRECT($A$1),2,6)&amp;""</f>
        <v/>
      </c>
      <c r="I12" s="735"/>
      <c r="J12" s="735"/>
      <c r="K12" s="735"/>
      <c r="L12" s="735"/>
      <c r="M12" s="735"/>
      <c r="N12" s="735"/>
      <c r="O12" s="735"/>
      <c r="P12" s="735"/>
      <c r="Q12" s="735"/>
      <c r="R12" s="735"/>
      <c r="S12" s="735"/>
      <c r="T12" s="735"/>
      <c r="U12" s="735"/>
      <c r="V12" s="735"/>
      <c r="W12" s="736"/>
      <c r="X12" s="18"/>
    </row>
    <row r="13" spans="1:24" x14ac:dyDescent="0.4">
      <c r="C13" s="733"/>
      <c r="D13" s="734"/>
      <c r="E13" s="734"/>
      <c r="F13" s="734"/>
      <c r="G13" s="734"/>
      <c r="H13" s="737"/>
      <c r="I13" s="737"/>
      <c r="J13" s="737"/>
      <c r="K13" s="737"/>
      <c r="L13" s="737"/>
      <c r="M13" s="737"/>
      <c r="N13" s="737"/>
      <c r="O13" s="737"/>
      <c r="P13" s="737"/>
      <c r="Q13" s="737"/>
      <c r="R13" s="737"/>
      <c r="S13" s="737"/>
      <c r="T13" s="737"/>
      <c r="U13" s="737"/>
      <c r="V13" s="737"/>
      <c r="W13" s="738"/>
      <c r="X13" s="18"/>
    </row>
    <row r="14" spans="1:24" x14ac:dyDescent="0.4">
      <c r="C14" s="733" t="s">
        <v>1357</v>
      </c>
      <c r="D14" s="734"/>
      <c r="E14" s="734"/>
      <c r="F14" s="734"/>
      <c r="G14" s="734"/>
      <c r="H14" s="737" t="str" cm="1">
        <f t="array" aca="1" ref="H14" ca="1">OFFSET(INDIRECT($A$1),3,6)&amp;""</f>
        <v/>
      </c>
      <c r="I14" s="737"/>
      <c r="J14" s="737"/>
      <c r="K14" s="737"/>
      <c r="L14" s="737"/>
      <c r="M14" s="737"/>
      <c r="N14" s="737"/>
      <c r="O14" s="737"/>
      <c r="P14" s="737"/>
      <c r="Q14" s="737"/>
      <c r="R14" s="737"/>
      <c r="S14" s="737"/>
      <c r="T14" s="737"/>
      <c r="U14" s="737"/>
      <c r="V14" s="737"/>
      <c r="W14" s="738"/>
      <c r="X14" s="18"/>
    </row>
    <row r="15" spans="1:24" x14ac:dyDescent="0.4">
      <c r="C15" s="733"/>
      <c r="D15" s="734"/>
      <c r="E15" s="734"/>
      <c r="F15" s="734"/>
      <c r="G15" s="734"/>
      <c r="H15" s="737"/>
      <c r="I15" s="737"/>
      <c r="J15" s="737"/>
      <c r="K15" s="737"/>
      <c r="L15" s="737"/>
      <c r="M15" s="737"/>
      <c r="N15" s="737"/>
      <c r="O15" s="737"/>
      <c r="P15" s="737"/>
      <c r="Q15" s="737"/>
      <c r="R15" s="737"/>
      <c r="S15" s="737"/>
      <c r="T15" s="737"/>
      <c r="U15" s="737"/>
      <c r="V15" s="737"/>
      <c r="W15" s="738"/>
      <c r="X15" s="18"/>
    </row>
    <row r="16" spans="1:24" x14ac:dyDescent="0.4">
      <c r="C16" s="733" t="s">
        <v>1358</v>
      </c>
      <c r="D16" s="734"/>
      <c r="E16" s="734"/>
      <c r="F16" s="751" t="str" cm="1">
        <f t="array" aca="1" ref="F16" ca="1">OFFSET(INDIRECT($A$1),4,6)&amp;""</f>
        <v/>
      </c>
      <c r="G16" s="751"/>
      <c r="H16" s="737" t="str" cm="1">
        <f t="array" aca="1" ref="H16" ca="1">OFFSET(INDIRECT($A$1),5,6)&amp;""</f>
        <v/>
      </c>
      <c r="I16" s="737"/>
      <c r="J16" s="737"/>
      <c r="K16" s="737"/>
      <c r="L16" s="737"/>
      <c r="M16" s="737"/>
      <c r="N16" s="737"/>
      <c r="O16" s="737"/>
      <c r="P16" s="737"/>
      <c r="Q16" s="737"/>
      <c r="R16" s="737"/>
      <c r="S16" s="737"/>
      <c r="T16" s="737"/>
      <c r="U16" s="737"/>
      <c r="V16" s="737"/>
      <c r="W16" s="738"/>
      <c r="X16" s="18"/>
    </row>
    <row r="17" spans="3:24" x14ac:dyDescent="0.4">
      <c r="C17" s="733"/>
      <c r="D17" s="734"/>
      <c r="E17" s="734"/>
      <c r="F17" s="751"/>
      <c r="G17" s="751"/>
      <c r="H17" s="737"/>
      <c r="I17" s="737"/>
      <c r="J17" s="737"/>
      <c r="K17" s="737"/>
      <c r="L17" s="737"/>
      <c r="M17" s="737"/>
      <c r="N17" s="737"/>
      <c r="O17" s="737"/>
      <c r="P17" s="737"/>
      <c r="Q17" s="737"/>
      <c r="R17" s="737"/>
      <c r="S17" s="737"/>
      <c r="T17" s="737"/>
      <c r="U17" s="737"/>
      <c r="V17" s="737"/>
      <c r="W17" s="738"/>
      <c r="X17" s="18"/>
    </row>
    <row r="18" spans="3:24" x14ac:dyDescent="0.4">
      <c r="C18" s="733" t="s">
        <v>1359</v>
      </c>
      <c r="D18" s="734"/>
      <c r="E18" s="734"/>
      <c r="F18" s="734"/>
      <c r="G18" s="734"/>
      <c r="H18" s="532" t="str" cm="1">
        <f t="array" aca="1" ref="H18" ca="1">OFFSET(INDIRECT($A$1),6,6)&amp;""</f>
        <v/>
      </c>
      <c r="I18" s="533"/>
      <c r="J18" s="533"/>
      <c r="K18" s="533"/>
      <c r="L18" s="533"/>
      <c r="M18" s="533"/>
      <c r="N18" s="533"/>
      <c r="O18" s="533"/>
      <c r="P18" s="533"/>
      <c r="Q18" s="533"/>
      <c r="R18" s="533"/>
      <c r="S18" s="533"/>
      <c r="T18" s="747"/>
      <c r="U18" s="747"/>
      <c r="V18" s="747"/>
      <c r="W18" s="748"/>
      <c r="X18" s="18"/>
    </row>
    <row r="19" spans="3:24" x14ac:dyDescent="0.4">
      <c r="C19" s="733"/>
      <c r="D19" s="734"/>
      <c r="E19" s="734"/>
      <c r="F19" s="734"/>
      <c r="G19" s="734"/>
      <c r="H19" s="535"/>
      <c r="I19" s="536"/>
      <c r="J19" s="536"/>
      <c r="K19" s="536"/>
      <c r="L19" s="536"/>
      <c r="M19" s="536"/>
      <c r="N19" s="536"/>
      <c r="O19" s="536"/>
      <c r="P19" s="536"/>
      <c r="Q19" s="536"/>
      <c r="R19" s="536"/>
      <c r="S19" s="536"/>
      <c r="T19" s="749"/>
      <c r="U19" s="749"/>
      <c r="V19" s="749"/>
      <c r="W19" s="750"/>
      <c r="X19" s="18"/>
    </row>
    <row r="20" spans="3:24" ht="12.75" customHeight="1" x14ac:dyDescent="0.4">
      <c r="C20" s="733" t="s">
        <v>1360</v>
      </c>
      <c r="D20" s="734"/>
      <c r="E20" s="734"/>
      <c r="F20" s="734"/>
      <c r="G20" s="734"/>
      <c r="H20" s="558" t="str" cm="1">
        <f t="array" aca="1" ref="H20" ca="1">OFFSET(INDIRECT($A$1),7,6)&amp;""</f>
        <v/>
      </c>
      <c r="I20" s="559"/>
      <c r="J20" s="559"/>
      <c r="K20" s="559"/>
      <c r="L20" s="559"/>
      <c r="M20" s="747"/>
      <c r="N20" s="747"/>
      <c r="O20" s="747"/>
      <c r="P20" s="747"/>
      <c r="Q20" s="747"/>
      <c r="R20" s="747"/>
      <c r="S20" s="747"/>
      <c r="T20" s="747"/>
      <c r="U20" s="747"/>
      <c r="V20" s="747"/>
      <c r="W20" s="748"/>
      <c r="X20" s="18"/>
    </row>
    <row r="21" spans="3:24" x14ac:dyDescent="0.4">
      <c r="C21" s="733"/>
      <c r="D21" s="734"/>
      <c r="E21" s="734"/>
      <c r="F21" s="734"/>
      <c r="G21" s="734"/>
      <c r="H21" s="562"/>
      <c r="I21" s="563"/>
      <c r="J21" s="563"/>
      <c r="K21" s="563"/>
      <c r="L21" s="563"/>
      <c r="M21" s="749"/>
      <c r="N21" s="749"/>
      <c r="O21" s="749"/>
      <c r="P21" s="749"/>
      <c r="Q21" s="749"/>
      <c r="R21" s="749"/>
      <c r="S21" s="749"/>
      <c r="T21" s="749"/>
      <c r="U21" s="749"/>
      <c r="V21" s="749"/>
      <c r="W21" s="750"/>
      <c r="X21" s="18"/>
    </row>
    <row r="22" spans="3:24" ht="18.75" customHeight="1" x14ac:dyDescent="0.4">
      <c r="C22" s="733" t="s">
        <v>1361</v>
      </c>
      <c r="D22" s="734"/>
      <c r="E22" s="734"/>
      <c r="F22" s="734"/>
      <c r="G22" s="734"/>
      <c r="H22" s="756" t="str" cm="1">
        <f t="array" aca="1" ref="H22" ca="1">OFFSET(INDIRECT($A$1),8,6)&amp;""</f>
        <v/>
      </c>
      <c r="I22" s="757"/>
      <c r="J22" s="757"/>
      <c r="K22" s="757"/>
      <c r="L22" s="757"/>
      <c r="M22" s="747"/>
      <c r="N22" s="747"/>
      <c r="O22" s="747"/>
      <c r="P22" s="747"/>
      <c r="Q22" s="747"/>
      <c r="R22" s="747"/>
      <c r="S22" s="747"/>
      <c r="T22" s="747"/>
      <c r="U22" s="747"/>
      <c r="V22" s="747"/>
      <c r="W22" s="748"/>
      <c r="X22" s="18"/>
    </row>
    <row r="23" spans="3:24" x14ac:dyDescent="0.4">
      <c r="C23" s="733"/>
      <c r="D23" s="734"/>
      <c r="E23" s="734"/>
      <c r="F23" s="734"/>
      <c r="G23" s="734"/>
      <c r="H23" s="758"/>
      <c r="I23" s="759"/>
      <c r="J23" s="759"/>
      <c r="K23" s="759"/>
      <c r="L23" s="759"/>
      <c r="M23" s="749"/>
      <c r="N23" s="749"/>
      <c r="O23" s="749"/>
      <c r="P23" s="749"/>
      <c r="Q23" s="749"/>
      <c r="R23" s="749"/>
      <c r="S23" s="749"/>
      <c r="T23" s="749"/>
      <c r="U23" s="749"/>
      <c r="V23" s="749"/>
      <c r="W23" s="750"/>
      <c r="X23" s="18"/>
    </row>
    <row r="24" spans="3:24" x14ac:dyDescent="0.4">
      <c r="C24" s="733" t="s">
        <v>1362</v>
      </c>
      <c r="D24" s="734"/>
      <c r="E24" s="734"/>
      <c r="F24" s="558" t="str" cm="1">
        <f t="array" aca="1" ref="F24" ca="1">OFFSET(INDIRECT($A$1),9,6)&amp;""</f>
        <v/>
      </c>
      <c r="G24" s="559"/>
      <c r="H24" s="559"/>
      <c r="I24" s="559"/>
      <c r="J24" s="755" t="s">
        <v>1363</v>
      </c>
      <c r="K24" s="755"/>
      <c r="L24" s="755"/>
      <c r="M24" s="532" t="str" cm="1">
        <f t="array" aca="1" ref="M24" ca="1">OFFSET(INDIRECT($A$1),11,6)&amp;""</f>
        <v/>
      </c>
      <c r="N24" s="533"/>
      <c r="O24" s="533"/>
      <c r="P24" s="533"/>
      <c r="Q24" s="533"/>
      <c r="R24" s="533"/>
      <c r="S24" s="533"/>
      <c r="T24" s="533"/>
      <c r="U24" s="533"/>
      <c r="V24" s="533"/>
      <c r="W24" s="534"/>
      <c r="X24" s="18"/>
    </row>
    <row r="25" spans="3:24" x14ac:dyDescent="0.4">
      <c r="C25" s="733"/>
      <c r="D25" s="734"/>
      <c r="E25" s="734"/>
      <c r="F25" s="562"/>
      <c r="G25" s="563"/>
      <c r="H25" s="563"/>
      <c r="I25" s="563"/>
      <c r="J25" s="755"/>
      <c r="K25" s="755"/>
      <c r="L25" s="755"/>
      <c r="M25" s="535"/>
      <c r="N25" s="536"/>
      <c r="O25" s="536"/>
      <c r="P25" s="536"/>
      <c r="Q25" s="536"/>
      <c r="R25" s="536"/>
      <c r="S25" s="536"/>
      <c r="T25" s="536"/>
      <c r="U25" s="536"/>
      <c r="V25" s="536"/>
      <c r="W25" s="537"/>
      <c r="X25" s="18"/>
    </row>
    <row r="26" spans="3:24" x14ac:dyDescent="0.4">
      <c r="C26" s="733" t="s">
        <v>1364</v>
      </c>
      <c r="D26" s="734"/>
      <c r="E26" s="734"/>
      <c r="F26" s="532" t="str" cm="1">
        <f t="array" aca="1" ref="F26" ca="1">OFFSET(INDIRECT($A$1),12,6)&amp;""</f>
        <v/>
      </c>
      <c r="G26" s="533"/>
      <c r="H26" s="533"/>
      <c r="I26" s="533"/>
      <c r="J26" s="533"/>
      <c r="K26" s="533"/>
      <c r="L26" s="649"/>
      <c r="M26" s="532" t="str" cm="1">
        <f t="array" aca="1" ref="M26" ca="1">OFFSET(INDIRECT($A$1),13,6)&amp;""</f>
        <v/>
      </c>
      <c r="N26" s="533"/>
      <c r="O26" s="533"/>
      <c r="P26" s="533"/>
      <c r="Q26" s="533"/>
      <c r="R26" s="533"/>
      <c r="S26" s="533"/>
      <c r="T26" s="747"/>
      <c r="U26" s="747"/>
      <c r="V26" s="747"/>
      <c r="W26" s="748"/>
      <c r="X26" s="18"/>
    </row>
    <row r="27" spans="3:24" x14ac:dyDescent="0.4">
      <c r="C27" s="733"/>
      <c r="D27" s="734"/>
      <c r="E27" s="734"/>
      <c r="F27" s="627"/>
      <c r="G27" s="628"/>
      <c r="H27" s="628"/>
      <c r="I27" s="628"/>
      <c r="J27" s="628"/>
      <c r="K27" s="628"/>
      <c r="L27" s="760"/>
      <c r="M27" s="627"/>
      <c r="N27" s="628"/>
      <c r="O27" s="628"/>
      <c r="P27" s="628"/>
      <c r="Q27" s="628"/>
      <c r="R27" s="628"/>
      <c r="S27" s="628"/>
      <c r="T27" s="775"/>
      <c r="U27" s="775"/>
      <c r="V27" s="775"/>
      <c r="W27" s="776"/>
      <c r="X27" s="18"/>
    </row>
    <row r="28" spans="3:24" x14ac:dyDescent="0.4">
      <c r="C28" s="733"/>
      <c r="D28" s="734"/>
      <c r="E28" s="734"/>
      <c r="F28" s="627"/>
      <c r="G28" s="628"/>
      <c r="H28" s="628"/>
      <c r="I28" s="628"/>
      <c r="J28" s="628"/>
      <c r="K28" s="628"/>
      <c r="L28" s="760"/>
      <c r="M28" s="627"/>
      <c r="N28" s="628"/>
      <c r="O28" s="628"/>
      <c r="P28" s="628"/>
      <c r="Q28" s="628"/>
      <c r="R28" s="628"/>
      <c r="S28" s="628"/>
      <c r="T28" s="775"/>
      <c r="U28" s="775"/>
      <c r="V28" s="775"/>
      <c r="W28" s="776"/>
      <c r="X28" s="18"/>
    </row>
    <row r="29" spans="3:24" x14ac:dyDescent="0.4">
      <c r="C29" s="733"/>
      <c r="D29" s="734"/>
      <c r="E29" s="734"/>
      <c r="F29" s="535"/>
      <c r="G29" s="536"/>
      <c r="H29" s="536"/>
      <c r="I29" s="536"/>
      <c r="J29" s="536"/>
      <c r="K29" s="536"/>
      <c r="L29" s="551"/>
      <c r="M29" s="535"/>
      <c r="N29" s="536"/>
      <c r="O29" s="536"/>
      <c r="P29" s="536"/>
      <c r="Q29" s="536"/>
      <c r="R29" s="536"/>
      <c r="S29" s="536"/>
      <c r="T29" s="749"/>
      <c r="U29" s="749"/>
      <c r="V29" s="749"/>
      <c r="W29" s="750"/>
      <c r="X29" s="18"/>
    </row>
    <row r="30" spans="3:24" x14ac:dyDescent="0.4">
      <c r="C30" s="482" t="s">
        <v>1365</v>
      </c>
      <c r="D30" s="483"/>
      <c r="E30" s="483"/>
      <c r="F30" s="483"/>
      <c r="G30" s="483"/>
      <c r="H30" s="483"/>
      <c r="I30" s="483"/>
      <c r="J30" s="483"/>
      <c r="K30" s="483"/>
      <c r="L30" s="483"/>
      <c r="M30" s="483"/>
      <c r="N30" s="483"/>
      <c r="O30" s="483"/>
      <c r="P30" s="483"/>
      <c r="Q30" s="483"/>
      <c r="R30" s="483"/>
      <c r="S30" s="483"/>
      <c r="T30" s="777"/>
      <c r="U30" s="777"/>
      <c r="V30" s="777"/>
      <c r="W30" s="778"/>
      <c r="X30" s="18"/>
    </row>
    <row r="31" spans="3:24" x14ac:dyDescent="0.4">
      <c r="C31" s="485"/>
      <c r="D31" s="486"/>
      <c r="E31" s="486"/>
      <c r="F31" s="486"/>
      <c r="G31" s="486"/>
      <c r="H31" s="486"/>
      <c r="I31" s="486"/>
      <c r="J31" s="486"/>
      <c r="K31" s="486"/>
      <c r="L31" s="486"/>
      <c r="M31" s="486"/>
      <c r="N31" s="486"/>
      <c r="O31" s="486"/>
      <c r="P31" s="486"/>
      <c r="Q31" s="486"/>
      <c r="R31" s="486"/>
      <c r="S31" s="486"/>
      <c r="T31" s="779"/>
      <c r="U31" s="779"/>
      <c r="V31" s="779"/>
      <c r="W31" s="780"/>
      <c r="X31" s="18"/>
    </row>
    <row r="32" spans="3:24" x14ac:dyDescent="0.4">
      <c r="C32" s="761" t="str" cm="1">
        <f t="array" aca="1" ref="C32" ca="1">OFFSET(INDIRECT($A$1),14,6)&amp;""</f>
        <v/>
      </c>
      <c r="D32" s="762"/>
      <c r="E32" s="762"/>
      <c r="F32" s="762"/>
      <c r="G32" s="762"/>
      <c r="H32" s="762"/>
      <c r="I32" s="762"/>
      <c r="J32" s="762"/>
      <c r="K32" s="762"/>
      <c r="L32" s="762"/>
      <c r="M32" s="762"/>
      <c r="N32" s="762"/>
      <c r="O32" s="762"/>
      <c r="P32" s="762"/>
      <c r="Q32" s="762"/>
      <c r="R32" s="762"/>
      <c r="S32" s="762"/>
      <c r="T32" s="762"/>
      <c r="U32" s="762"/>
      <c r="V32" s="762"/>
      <c r="W32" s="763"/>
      <c r="X32" s="18"/>
    </row>
    <row r="33" spans="3:24" x14ac:dyDescent="0.4">
      <c r="C33" s="761"/>
      <c r="D33" s="762"/>
      <c r="E33" s="762"/>
      <c r="F33" s="762"/>
      <c r="G33" s="762"/>
      <c r="H33" s="762"/>
      <c r="I33" s="762"/>
      <c r="J33" s="762"/>
      <c r="K33" s="762"/>
      <c r="L33" s="762"/>
      <c r="M33" s="762"/>
      <c r="N33" s="762"/>
      <c r="O33" s="762"/>
      <c r="P33" s="762"/>
      <c r="Q33" s="762"/>
      <c r="R33" s="762"/>
      <c r="S33" s="762"/>
      <c r="T33" s="762"/>
      <c r="U33" s="762"/>
      <c r="V33" s="762"/>
      <c r="W33" s="763"/>
      <c r="X33" s="18"/>
    </row>
    <row r="34" spans="3:24" x14ac:dyDescent="0.4">
      <c r="C34" s="761"/>
      <c r="D34" s="762"/>
      <c r="E34" s="762"/>
      <c r="F34" s="762"/>
      <c r="G34" s="762"/>
      <c r="H34" s="762"/>
      <c r="I34" s="762"/>
      <c r="J34" s="762"/>
      <c r="K34" s="762"/>
      <c r="L34" s="762"/>
      <c r="M34" s="762"/>
      <c r="N34" s="762"/>
      <c r="O34" s="762"/>
      <c r="P34" s="762"/>
      <c r="Q34" s="762"/>
      <c r="R34" s="762"/>
      <c r="S34" s="762"/>
      <c r="T34" s="762"/>
      <c r="U34" s="762"/>
      <c r="V34" s="762"/>
      <c r="W34" s="763"/>
      <c r="X34" s="18"/>
    </row>
    <row r="35" spans="3:24" x14ac:dyDescent="0.4">
      <c r="C35" s="761"/>
      <c r="D35" s="762"/>
      <c r="E35" s="762"/>
      <c r="F35" s="762"/>
      <c r="G35" s="762"/>
      <c r="H35" s="762"/>
      <c r="I35" s="762"/>
      <c r="J35" s="762"/>
      <c r="K35" s="762"/>
      <c r="L35" s="762"/>
      <c r="M35" s="762"/>
      <c r="N35" s="762"/>
      <c r="O35" s="762"/>
      <c r="P35" s="762"/>
      <c r="Q35" s="762"/>
      <c r="R35" s="762"/>
      <c r="S35" s="762"/>
      <c r="T35" s="762"/>
      <c r="U35" s="762"/>
      <c r="V35" s="762"/>
      <c r="W35" s="763"/>
      <c r="X35" s="18"/>
    </row>
    <row r="36" spans="3:24" x14ac:dyDescent="0.4">
      <c r="C36" s="761"/>
      <c r="D36" s="762"/>
      <c r="E36" s="762"/>
      <c r="F36" s="762"/>
      <c r="G36" s="762"/>
      <c r="H36" s="762"/>
      <c r="I36" s="762"/>
      <c r="J36" s="762"/>
      <c r="K36" s="762"/>
      <c r="L36" s="762"/>
      <c r="M36" s="762"/>
      <c r="N36" s="762"/>
      <c r="O36" s="762"/>
      <c r="P36" s="762"/>
      <c r="Q36" s="762"/>
      <c r="R36" s="762"/>
      <c r="S36" s="762"/>
      <c r="T36" s="762"/>
      <c r="U36" s="762"/>
      <c r="V36" s="762"/>
      <c r="W36" s="763"/>
      <c r="X36" s="18"/>
    </row>
    <row r="37" spans="3:24" x14ac:dyDescent="0.4">
      <c r="C37" s="761"/>
      <c r="D37" s="762"/>
      <c r="E37" s="762"/>
      <c r="F37" s="762"/>
      <c r="G37" s="762"/>
      <c r="H37" s="762"/>
      <c r="I37" s="762"/>
      <c r="J37" s="762"/>
      <c r="K37" s="762"/>
      <c r="L37" s="762"/>
      <c r="M37" s="762"/>
      <c r="N37" s="762"/>
      <c r="O37" s="762"/>
      <c r="P37" s="762"/>
      <c r="Q37" s="762"/>
      <c r="R37" s="762"/>
      <c r="S37" s="762"/>
      <c r="T37" s="762"/>
      <c r="U37" s="762"/>
      <c r="V37" s="762"/>
      <c r="W37" s="763"/>
      <c r="X37" s="18"/>
    </row>
    <row r="38" spans="3:24" x14ac:dyDescent="0.4">
      <c r="C38" s="761"/>
      <c r="D38" s="762"/>
      <c r="E38" s="762"/>
      <c r="F38" s="762"/>
      <c r="G38" s="762"/>
      <c r="H38" s="762"/>
      <c r="I38" s="762"/>
      <c r="J38" s="762"/>
      <c r="K38" s="762"/>
      <c r="L38" s="762"/>
      <c r="M38" s="762"/>
      <c r="N38" s="762"/>
      <c r="O38" s="762"/>
      <c r="P38" s="762"/>
      <c r="Q38" s="762"/>
      <c r="R38" s="762"/>
      <c r="S38" s="762"/>
      <c r="T38" s="762"/>
      <c r="U38" s="762"/>
      <c r="V38" s="762"/>
      <c r="W38" s="763"/>
      <c r="X38" s="18"/>
    </row>
    <row r="39" spans="3:24" x14ac:dyDescent="0.4">
      <c r="C39" s="761"/>
      <c r="D39" s="762"/>
      <c r="E39" s="762"/>
      <c r="F39" s="762"/>
      <c r="G39" s="762"/>
      <c r="H39" s="762"/>
      <c r="I39" s="762"/>
      <c r="J39" s="762"/>
      <c r="K39" s="762"/>
      <c r="L39" s="762"/>
      <c r="M39" s="762"/>
      <c r="N39" s="762"/>
      <c r="O39" s="762"/>
      <c r="P39" s="762"/>
      <c r="Q39" s="762"/>
      <c r="R39" s="762"/>
      <c r="S39" s="762"/>
      <c r="T39" s="762"/>
      <c r="U39" s="762"/>
      <c r="V39" s="762"/>
      <c r="W39" s="763"/>
      <c r="X39" s="18"/>
    </row>
    <row r="40" spans="3:24" x14ac:dyDescent="0.4">
      <c r="C40" s="761"/>
      <c r="D40" s="762"/>
      <c r="E40" s="762"/>
      <c r="F40" s="762"/>
      <c r="G40" s="762"/>
      <c r="H40" s="762"/>
      <c r="I40" s="762"/>
      <c r="J40" s="762"/>
      <c r="K40" s="762"/>
      <c r="L40" s="762"/>
      <c r="M40" s="762"/>
      <c r="N40" s="762"/>
      <c r="O40" s="762"/>
      <c r="P40" s="762"/>
      <c r="Q40" s="762"/>
      <c r="R40" s="762"/>
      <c r="S40" s="762"/>
      <c r="T40" s="762"/>
      <c r="U40" s="762"/>
      <c r="V40" s="762"/>
      <c r="W40" s="763"/>
      <c r="X40" s="18"/>
    </row>
    <row r="41" spans="3:24" x14ac:dyDescent="0.4">
      <c r="C41" s="761"/>
      <c r="D41" s="762"/>
      <c r="E41" s="762"/>
      <c r="F41" s="762"/>
      <c r="G41" s="762"/>
      <c r="H41" s="762"/>
      <c r="I41" s="762"/>
      <c r="J41" s="762"/>
      <c r="K41" s="762"/>
      <c r="L41" s="762"/>
      <c r="M41" s="762"/>
      <c r="N41" s="762"/>
      <c r="O41" s="762"/>
      <c r="P41" s="762"/>
      <c r="Q41" s="762"/>
      <c r="R41" s="762"/>
      <c r="S41" s="762"/>
      <c r="T41" s="762"/>
      <c r="U41" s="762"/>
      <c r="V41" s="762"/>
      <c r="W41" s="763"/>
      <c r="X41" s="18"/>
    </row>
    <row r="42" spans="3:24" x14ac:dyDescent="0.4">
      <c r="C42" s="761"/>
      <c r="D42" s="762"/>
      <c r="E42" s="762"/>
      <c r="F42" s="762"/>
      <c r="G42" s="762"/>
      <c r="H42" s="762"/>
      <c r="I42" s="762"/>
      <c r="J42" s="762"/>
      <c r="K42" s="762"/>
      <c r="L42" s="762"/>
      <c r="M42" s="762"/>
      <c r="N42" s="762"/>
      <c r="O42" s="762"/>
      <c r="P42" s="762"/>
      <c r="Q42" s="762"/>
      <c r="R42" s="762"/>
      <c r="S42" s="762"/>
      <c r="T42" s="762"/>
      <c r="U42" s="762"/>
      <c r="V42" s="762"/>
      <c r="W42" s="763"/>
      <c r="X42" s="18"/>
    </row>
    <row r="43" spans="3:24" x14ac:dyDescent="0.4">
      <c r="C43" s="761"/>
      <c r="D43" s="762"/>
      <c r="E43" s="762"/>
      <c r="F43" s="762"/>
      <c r="G43" s="762"/>
      <c r="H43" s="762"/>
      <c r="I43" s="762"/>
      <c r="J43" s="762"/>
      <c r="K43" s="762"/>
      <c r="L43" s="762"/>
      <c r="M43" s="762"/>
      <c r="N43" s="762"/>
      <c r="O43" s="762"/>
      <c r="P43" s="762"/>
      <c r="Q43" s="762"/>
      <c r="R43" s="762"/>
      <c r="S43" s="762"/>
      <c r="T43" s="762"/>
      <c r="U43" s="762"/>
      <c r="V43" s="762"/>
      <c r="W43" s="763"/>
      <c r="X43" s="18"/>
    </row>
    <row r="44" spans="3:24" x14ac:dyDescent="0.4">
      <c r="C44" s="761"/>
      <c r="D44" s="762"/>
      <c r="E44" s="762"/>
      <c r="F44" s="762"/>
      <c r="G44" s="762"/>
      <c r="H44" s="762"/>
      <c r="I44" s="762"/>
      <c r="J44" s="762"/>
      <c r="K44" s="762"/>
      <c r="L44" s="762"/>
      <c r="M44" s="762"/>
      <c r="N44" s="762"/>
      <c r="O44" s="762"/>
      <c r="P44" s="762"/>
      <c r="Q44" s="762"/>
      <c r="R44" s="762"/>
      <c r="S44" s="762"/>
      <c r="T44" s="762"/>
      <c r="U44" s="762"/>
      <c r="V44" s="762"/>
      <c r="W44" s="763"/>
      <c r="X44" s="18"/>
    </row>
    <row r="45" spans="3:24" x14ac:dyDescent="0.4">
      <c r="C45" s="761"/>
      <c r="D45" s="762"/>
      <c r="E45" s="762"/>
      <c r="F45" s="762"/>
      <c r="G45" s="762"/>
      <c r="H45" s="762"/>
      <c r="I45" s="762"/>
      <c r="J45" s="762"/>
      <c r="K45" s="762"/>
      <c r="L45" s="762"/>
      <c r="M45" s="762"/>
      <c r="N45" s="762"/>
      <c r="O45" s="762"/>
      <c r="P45" s="762"/>
      <c r="Q45" s="762"/>
      <c r="R45" s="762"/>
      <c r="S45" s="762"/>
      <c r="T45" s="762"/>
      <c r="U45" s="762"/>
      <c r="V45" s="762"/>
      <c r="W45" s="763"/>
      <c r="X45" s="18"/>
    </row>
    <row r="46" spans="3:24" x14ac:dyDescent="0.4">
      <c r="C46" s="761"/>
      <c r="D46" s="762"/>
      <c r="E46" s="762"/>
      <c r="F46" s="762"/>
      <c r="G46" s="762"/>
      <c r="H46" s="762"/>
      <c r="I46" s="762"/>
      <c r="J46" s="762"/>
      <c r="K46" s="762"/>
      <c r="L46" s="762"/>
      <c r="M46" s="762"/>
      <c r="N46" s="762"/>
      <c r="O46" s="762"/>
      <c r="P46" s="762"/>
      <c r="Q46" s="762"/>
      <c r="R46" s="762"/>
      <c r="S46" s="762"/>
      <c r="T46" s="762"/>
      <c r="U46" s="762"/>
      <c r="V46" s="762"/>
      <c r="W46" s="763"/>
      <c r="X46" s="18"/>
    </row>
    <row r="47" spans="3:24" x14ac:dyDescent="0.4">
      <c r="C47" s="761"/>
      <c r="D47" s="762"/>
      <c r="E47" s="762"/>
      <c r="F47" s="762"/>
      <c r="G47" s="762"/>
      <c r="H47" s="762"/>
      <c r="I47" s="762"/>
      <c r="J47" s="762"/>
      <c r="K47" s="762"/>
      <c r="L47" s="762"/>
      <c r="M47" s="762"/>
      <c r="N47" s="762"/>
      <c r="O47" s="762"/>
      <c r="P47" s="762"/>
      <c r="Q47" s="762"/>
      <c r="R47" s="762"/>
      <c r="S47" s="762"/>
      <c r="T47" s="762"/>
      <c r="U47" s="762"/>
      <c r="V47" s="762"/>
      <c r="W47" s="763"/>
      <c r="X47" s="18"/>
    </row>
    <row r="48" spans="3:24" x14ac:dyDescent="0.4">
      <c r="C48" s="761"/>
      <c r="D48" s="762"/>
      <c r="E48" s="762"/>
      <c r="F48" s="762"/>
      <c r="G48" s="762"/>
      <c r="H48" s="762"/>
      <c r="I48" s="762"/>
      <c r="J48" s="762"/>
      <c r="K48" s="762"/>
      <c r="L48" s="762"/>
      <c r="M48" s="762"/>
      <c r="N48" s="762"/>
      <c r="O48" s="762"/>
      <c r="P48" s="762"/>
      <c r="Q48" s="762"/>
      <c r="R48" s="762"/>
      <c r="S48" s="762"/>
      <c r="T48" s="762"/>
      <c r="U48" s="762"/>
      <c r="V48" s="762"/>
      <c r="W48" s="763"/>
      <c r="X48" s="18"/>
    </row>
    <row r="49" spans="2:24" x14ac:dyDescent="0.4">
      <c r="C49" s="761"/>
      <c r="D49" s="762"/>
      <c r="E49" s="762"/>
      <c r="F49" s="762"/>
      <c r="G49" s="762"/>
      <c r="H49" s="762"/>
      <c r="I49" s="762"/>
      <c r="J49" s="762"/>
      <c r="K49" s="762"/>
      <c r="L49" s="762"/>
      <c r="M49" s="762"/>
      <c r="N49" s="762"/>
      <c r="O49" s="762"/>
      <c r="P49" s="762"/>
      <c r="Q49" s="762"/>
      <c r="R49" s="762"/>
      <c r="S49" s="762"/>
      <c r="T49" s="762"/>
      <c r="U49" s="762"/>
      <c r="V49" s="762"/>
      <c r="W49" s="763"/>
      <c r="X49" s="18"/>
    </row>
    <row r="50" spans="2:24" x14ac:dyDescent="0.4">
      <c r="C50" s="761"/>
      <c r="D50" s="762"/>
      <c r="E50" s="762"/>
      <c r="F50" s="762"/>
      <c r="G50" s="762"/>
      <c r="H50" s="762"/>
      <c r="I50" s="762"/>
      <c r="J50" s="762"/>
      <c r="K50" s="762"/>
      <c r="L50" s="762"/>
      <c r="M50" s="762"/>
      <c r="N50" s="762"/>
      <c r="O50" s="762"/>
      <c r="P50" s="762"/>
      <c r="Q50" s="762"/>
      <c r="R50" s="762"/>
      <c r="S50" s="762"/>
      <c r="T50" s="762"/>
      <c r="U50" s="762"/>
      <c r="V50" s="762"/>
      <c r="W50" s="763"/>
      <c r="X50" s="18"/>
    </row>
    <row r="51" spans="2:24" x14ac:dyDescent="0.4">
      <c r="C51" s="764"/>
      <c r="D51" s="765"/>
      <c r="E51" s="765"/>
      <c r="F51" s="765"/>
      <c r="G51" s="765"/>
      <c r="H51" s="765"/>
      <c r="I51" s="765"/>
      <c r="J51" s="765"/>
      <c r="K51" s="765"/>
      <c r="L51" s="765"/>
      <c r="M51" s="765"/>
      <c r="N51" s="765"/>
      <c r="O51" s="765"/>
      <c r="P51" s="765"/>
      <c r="Q51" s="765"/>
      <c r="R51" s="765"/>
      <c r="S51" s="765"/>
      <c r="T51" s="765"/>
      <c r="U51" s="765"/>
      <c r="V51" s="765"/>
      <c r="W51" s="766"/>
      <c r="X51" s="18"/>
    </row>
    <row r="52" spans="2:24" x14ac:dyDescent="0.4">
      <c r="C52" s="733" t="s">
        <v>1366</v>
      </c>
      <c r="D52" s="734"/>
      <c r="E52" s="734"/>
      <c r="F52" s="737" t="str" cm="1">
        <f t="array" aca="1" ref="F52" ca="1">OFFSET(INDIRECT($A$1),15,6)&amp;""</f>
        <v/>
      </c>
      <c r="G52" s="737"/>
      <c r="H52" s="737"/>
      <c r="I52" s="737"/>
      <c r="J52" s="737"/>
      <c r="K52" s="737"/>
      <c r="L52" s="737"/>
      <c r="M52" s="737"/>
      <c r="N52" s="737"/>
      <c r="O52" s="737"/>
      <c r="P52" s="737"/>
      <c r="Q52" s="737"/>
      <c r="R52" s="737"/>
      <c r="S52" s="737"/>
      <c r="T52" s="737"/>
      <c r="U52" s="737"/>
      <c r="V52" s="737"/>
      <c r="W52" s="738"/>
      <c r="X52" s="18"/>
    </row>
    <row r="53" spans="2:24" ht="12.75" thickBot="1" x14ac:dyDescent="0.45">
      <c r="C53" s="767"/>
      <c r="D53" s="768"/>
      <c r="E53" s="768"/>
      <c r="F53" s="769"/>
      <c r="G53" s="769"/>
      <c r="H53" s="769"/>
      <c r="I53" s="769"/>
      <c r="J53" s="769"/>
      <c r="K53" s="769"/>
      <c r="L53" s="769"/>
      <c r="M53" s="769"/>
      <c r="N53" s="769"/>
      <c r="O53" s="769"/>
      <c r="P53" s="769"/>
      <c r="Q53" s="769"/>
      <c r="R53" s="769"/>
      <c r="S53" s="769"/>
      <c r="T53" s="769"/>
      <c r="U53" s="769"/>
      <c r="V53" s="769"/>
      <c r="W53" s="770"/>
      <c r="X53" s="18"/>
    </row>
    <row r="54" spans="2:24" x14ac:dyDescent="0.4">
      <c r="C54" s="23"/>
      <c r="D54" s="23"/>
      <c r="E54" s="23"/>
      <c r="F54" s="23"/>
      <c r="G54" s="23"/>
      <c r="H54" s="23"/>
      <c r="I54" s="23"/>
      <c r="J54" s="23"/>
      <c r="K54" s="23"/>
      <c r="L54" s="23"/>
      <c r="M54" s="23"/>
      <c r="N54" s="23"/>
      <c r="O54" s="23"/>
      <c r="P54" s="23"/>
      <c r="Q54" s="23"/>
      <c r="R54" s="23"/>
      <c r="S54" s="23"/>
      <c r="T54" s="23"/>
      <c r="U54" s="23"/>
      <c r="V54" s="23"/>
      <c r="W54" s="23"/>
      <c r="X54" s="18"/>
    </row>
    <row r="55" spans="2:24" x14ac:dyDescent="0.4">
      <c r="C55" s="23"/>
      <c r="D55" s="23"/>
      <c r="E55" s="23"/>
      <c r="F55" s="23"/>
      <c r="G55" s="23"/>
      <c r="H55" s="23"/>
      <c r="I55" s="23"/>
      <c r="J55" s="23"/>
      <c r="K55" s="23"/>
      <c r="L55" s="23"/>
      <c r="M55" s="23"/>
      <c r="N55" s="23"/>
      <c r="O55" s="23"/>
      <c r="P55" s="23"/>
      <c r="Q55" s="23"/>
      <c r="R55" s="23"/>
      <c r="S55" s="23"/>
      <c r="T55" s="23"/>
      <c r="U55" s="23"/>
      <c r="V55" s="23"/>
      <c r="W55" s="23"/>
      <c r="X55" s="18"/>
    </row>
    <row r="56" spans="2:24" ht="12.75" thickBot="1" x14ac:dyDescent="0.45">
      <c r="C56" s="23"/>
      <c r="D56" s="23"/>
      <c r="E56" s="23"/>
      <c r="F56" s="23"/>
      <c r="G56" s="23"/>
      <c r="H56" s="23"/>
      <c r="I56" s="23"/>
      <c r="J56" s="23"/>
      <c r="K56" s="23"/>
      <c r="L56" s="23"/>
      <c r="M56" s="23"/>
      <c r="N56" s="23"/>
      <c r="O56" s="23"/>
      <c r="P56" s="23"/>
      <c r="Q56" s="23"/>
      <c r="R56" s="23"/>
      <c r="S56" s="23"/>
      <c r="T56" s="23"/>
      <c r="U56" s="23"/>
      <c r="V56" s="23"/>
      <c r="W56" s="23"/>
      <c r="X56" s="18"/>
    </row>
    <row r="57" spans="2:24" ht="12.75" customHeight="1" x14ac:dyDescent="0.4">
      <c r="C57" s="730" t="s">
        <v>1367</v>
      </c>
      <c r="D57" s="730"/>
      <c r="E57" s="730"/>
      <c r="F57" s="730"/>
      <c r="G57" s="730"/>
      <c r="H57" s="730"/>
      <c r="I57" s="771" t="str" cm="1">
        <f t="array" aca="1" ref="I57" ca="1">OFFSET(INDIRECT($A$1),16,6)&amp;""</f>
        <v/>
      </c>
      <c r="J57" s="772"/>
      <c r="K57" s="23"/>
      <c r="L57" s="23"/>
      <c r="M57" s="23"/>
      <c r="N57" s="23"/>
      <c r="O57" s="23"/>
      <c r="P57" s="23"/>
      <c r="Q57" s="23"/>
      <c r="R57" s="23"/>
      <c r="S57" s="23"/>
      <c r="T57" s="23"/>
      <c r="U57" s="23"/>
      <c r="V57" s="23"/>
      <c r="W57" s="23"/>
      <c r="X57" s="18"/>
    </row>
    <row r="58" spans="2:24" ht="12.75" customHeight="1" thickBot="1" x14ac:dyDescent="0.45">
      <c r="C58" s="730"/>
      <c r="D58" s="730"/>
      <c r="E58" s="730"/>
      <c r="F58" s="730"/>
      <c r="G58" s="730"/>
      <c r="H58" s="730"/>
      <c r="I58" s="773"/>
      <c r="J58" s="774"/>
      <c r="K58" s="23"/>
      <c r="L58" s="23"/>
      <c r="M58" s="23"/>
      <c r="N58" s="23"/>
      <c r="O58" s="23"/>
      <c r="P58" s="23"/>
      <c r="Q58" s="23"/>
      <c r="R58" s="23"/>
      <c r="S58" s="23"/>
      <c r="T58" s="23"/>
      <c r="U58" s="23"/>
      <c r="V58" s="23"/>
      <c r="W58" s="23"/>
      <c r="X58" s="18"/>
    </row>
    <row r="59" spans="2:24" ht="5.0999999999999996" customHeight="1" thickBot="1" x14ac:dyDescent="0.45">
      <c r="C59" s="18"/>
      <c r="D59" s="18"/>
      <c r="E59" s="18"/>
      <c r="F59" s="18"/>
      <c r="G59" s="18"/>
      <c r="H59" s="18"/>
      <c r="I59" s="18"/>
      <c r="J59" s="18"/>
      <c r="K59" s="18"/>
      <c r="L59" s="18"/>
      <c r="M59" s="18"/>
      <c r="N59" s="18"/>
      <c r="O59" s="18"/>
      <c r="P59" s="18"/>
      <c r="Q59" s="18"/>
      <c r="R59" s="18"/>
      <c r="S59" s="18"/>
      <c r="T59" s="18"/>
      <c r="U59" s="18"/>
      <c r="V59" s="18"/>
      <c r="W59" s="18"/>
      <c r="X59" s="18"/>
    </row>
    <row r="60" spans="2:24" ht="12" customHeight="1" x14ac:dyDescent="0.4">
      <c r="B60" s="16" t="s">
        <v>427</v>
      </c>
      <c r="C60" s="731" t="s">
        <v>1368</v>
      </c>
      <c r="D60" s="732"/>
      <c r="E60" s="732"/>
      <c r="F60" s="735" t="str" cm="1">
        <f t="array" aca="1" ref="F60" ca="1">OFFSET(INDIRECT($A$1),17,6)&amp;""</f>
        <v/>
      </c>
      <c r="G60" s="735"/>
      <c r="H60" s="735"/>
      <c r="I60" s="735"/>
      <c r="J60" s="735"/>
      <c r="K60" s="735"/>
      <c r="L60" s="735"/>
      <c r="M60" s="735"/>
      <c r="N60" s="735"/>
      <c r="O60" s="735"/>
      <c r="P60" s="735"/>
      <c r="Q60" s="735"/>
      <c r="R60" s="735"/>
      <c r="S60" s="735"/>
      <c r="T60" s="735"/>
      <c r="U60" s="735"/>
      <c r="V60" s="735"/>
      <c r="W60" s="736"/>
      <c r="X60" s="18"/>
    </row>
    <row r="61" spans="2:24" x14ac:dyDescent="0.4">
      <c r="C61" s="733"/>
      <c r="D61" s="734"/>
      <c r="E61" s="734"/>
      <c r="F61" s="737"/>
      <c r="G61" s="737"/>
      <c r="H61" s="737"/>
      <c r="I61" s="737"/>
      <c r="J61" s="737"/>
      <c r="K61" s="737"/>
      <c r="L61" s="737"/>
      <c r="M61" s="737"/>
      <c r="N61" s="737"/>
      <c r="O61" s="737"/>
      <c r="P61" s="737"/>
      <c r="Q61" s="737"/>
      <c r="R61" s="737"/>
      <c r="S61" s="737"/>
      <c r="T61" s="737"/>
      <c r="U61" s="737"/>
      <c r="V61" s="737"/>
      <c r="W61" s="738"/>
      <c r="X61" s="18"/>
    </row>
    <row r="62" spans="2:24" x14ac:dyDescent="0.4">
      <c r="C62" s="752" t="s">
        <v>1369</v>
      </c>
      <c r="D62" s="753"/>
      <c r="E62" s="753"/>
      <c r="F62" s="737" t="str" cm="1">
        <f t="array" aca="1" ref="F62" ca="1">OFFSET(INDIRECT($A$1),18,6)&amp;""</f>
        <v/>
      </c>
      <c r="G62" s="737"/>
      <c r="H62" s="737"/>
      <c r="I62" s="737"/>
      <c r="J62" s="737"/>
      <c r="K62" s="737"/>
      <c r="L62" s="737"/>
      <c r="M62" s="737"/>
      <c r="N62" s="737"/>
      <c r="O62" s="737"/>
      <c r="P62" s="737"/>
      <c r="Q62" s="737"/>
      <c r="R62" s="737"/>
      <c r="S62" s="737"/>
      <c r="T62" s="737"/>
      <c r="U62" s="737"/>
      <c r="V62" s="737"/>
      <c r="W62" s="738"/>
      <c r="X62" s="18"/>
    </row>
    <row r="63" spans="2:24" x14ac:dyDescent="0.4">
      <c r="C63" s="752"/>
      <c r="D63" s="753"/>
      <c r="E63" s="753"/>
      <c r="F63" s="737"/>
      <c r="G63" s="737"/>
      <c r="H63" s="737"/>
      <c r="I63" s="737"/>
      <c r="J63" s="737"/>
      <c r="K63" s="737"/>
      <c r="L63" s="737"/>
      <c r="M63" s="737"/>
      <c r="N63" s="737"/>
      <c r="O63" s="737"/>
      <c r="P63" s="737"/>
      <c r="Q63" s="737"/>
      <c r="R63" s="737"/>
      <c r="S63" s="737"/>
      <c r="T63" s="737"/>
      <c r="U63" s="737"/>
      <c r="V63" s="737"/>
      <c r="W63" s="738"/>
      <c r="X63" s="18"/>
    </row>
    <row r="64" spans="2:24" ht="12" customHeight="1" x14ac:dyDescent="0.4">
      <c r="C64" s="733" t="s">
        <v>1358</v>
      </c>
      <c r="D64" s="734"/>
      <c r="E64" s="734"/>
      <c r="F64" s="754" t="str" cm="1">
        <f t="array" aca="1" ref="F64" ca="1">OFFSET(INDIRECT($A$1),19,6)&amp;""</f>
        <v/>
      </c>
      <c r="G64" s="754"/>
      <c r="H64" s="532" t="str" cm="1">
        <f t="array" aca="1" ref="H64" ca="1">IF(F64="","",OFFSET(INDIRECT($A$1),20,6)&amp;"")</f>
        <v/>
      </c>
      <c r="I64" s="533"/>
      <c r="J64" s="533"/>
      <c r="K64" s="533"/>
      <c r="L64" s="533"/>
      <c r="M64" s="533"/>
      <c r="N64" s="533"/>
      <c r="O64" s="533"/>
      <c r="P64" s="533"/>
      <c r="Q64" s="518" t="s">
        <v>1370</v>
      </c>
      <c r="R64" s="483"/>
      <c r="S64" s="484"/>
      <c r="T64" s="488" t="str" cm="1">
        <f t="array" aca="1" ref="T64" ca="1">OFFSET(INDIRECT($A$1),21,6)&amp;""</f>
        <v/>
      </c>
      <c r="U64" s="489"/>
      <c r="V64" s="489"/>
      <c r="W64" s="494"/>
      <c r="X64" s="18"/>
    </row>
    <row r="65" spans="3:24" x14ac:dyDescent="0.4">
      <c r="C65" s="733"/>
      <c r="D65" s="734"/>
      <c r="E65" s="734"/>
      <c r="F65" s="754"/>
      <c r="G65" s="754"/>
      <c r="H65" s="535"/>
      <c r="I65" s="536"/>
      <c r="J65" s="536"/>
      <c r="K65" s="536"/>
      <c r="L65" s="536"/>
      <c r="M65" s="536"/>
      <c r="N65" s="536"/>
      <c r="O65" s="536"/>
      <c r="P65" s="536"/>
      <c r="Q65" s="519"/>
      <c r="R65" s="486"/>
      <c r="S65" s="487"/>
      <c r="T65" s="491"/>
      <c r="U65" s="492"/>
      <c r="V65" s="492"/>
      <c r="W65" s="495"/>
      <c r="X65" s="18"/>
    </row>
    <row r="66" spans="3:24" ht="12.75" customHeight="1" x14ac:dyDescent="0.4">
      <c r="C66" s="733" t="s">
        <v>1371</v>
      </c>
      <c r="D66" s="734"/>
      <c r="E66" s="734"/>
      <c r="F66" s="734"/>
      <c r="G66" s="734"/>
      <c r="H66" s="558" t="str" cm="1">
        <f t="array" aca="1" ref="H66" ca="1">OFFSET(INDIRECT($A$1),22,6)&amp;""</f>
        <v/>
      </c>
      <c r="I66" s="559"/>
      <c r="J66" s="559"/>
      <c r="K66" s="559"/>
      <c r="L66" s="559"/>
      <c r="M66" s="747"/>
      <c r="N66" s="747"/>
      <c r="O66" s="747"/>
      <c r="P66" s="747"/>
      <c r="Q66" s="747"/>
      <c r="R66" s="747"/>
      <c r="S66" s="747"/>
      <c r="T66" s="747"/>
      <c r="U66" s="747"/>
      <c r="V66" s="747"/>
      <c r="W66" s="748"/>
      <c r="X66" s="18"/>
    </row>
    <row r="67" spans="3:24" x14ac:dyDescent="0.4">
      <c r="C67" s="733"/>
      <c r="D67" s="734"/>
      <c r="E67" s="734"/>
      <c r="F67" s="734"/>
      <c r="G67" s="734"/>
      <c r="H67" s="562"/>
      <c r="I67" s="563"/>
      <c r="J67" s="563"/>
      <c r="K67" s="563"/>
      <c r="L67" s="563"/>
      <c r="M67" s="749"/>
      <c r="N67" s="749"/>
      <c r="O67" s="749"/>
      <c r="P67" s="749"/>
      <c r="Q67" s="749"/>
      <c r="R67" s="749"/>
      <c r="S67" s="749"/>
      <c r="T67" s="749"/>
      <c r="U67" s="749"/>
      <c r="V67" s="749"/>
      <c r="W67" s="750"/>
      <c r="X67" s="18"/>
    </row>
    <row r="68" spans="3:24" ht="12.75" customHeight="1" x14ac:dyDescent="0.4">
      <c r="C68" s="781" t="s">
        <v>1372</v>
      </c>
      <c r="D68" s="782"/>
      <c r="E68" s="782"/>
      <c r="F68" s="782"/>
      <c r="G68" s="782"/>
      <c r="H68" s="785" t="str" cm="1">
        <f t="array" aca="1" ref="H68" ca="1">OFFSET(INDIRECT($A$1),23,6)&amp;""</f>
        <v/>
      </c>
      <c r="I68" s="786"/>
      <c r="J68" s="786"/>
      <c r="K68" s="786"/>
      <c r="L68" s="786"/>
      <c r="M68" s="747"/>
      <c r="N68" s="747"/>
      <c r="O68" s="747"/>
      <c r="P68" s="747"/>
      <c r="Q68" s="747"/>
      <c r="R68" s="747"/>
      <c r="S68" s="747"/>
      <c r="T68" s="747"/>
      <c r="U68" s="747"/>
      <c r="V68" s="747"/>
      <c r="W68" s="748"/>
      <c r="X68" s="18"/>
    </row>
    <row r="69" spans="3:24" x14ac:dyDescent="0.4">
      <c r="C69" s="781"/>
      <c r="D69" s="782"/>
      <c r="E69" s="782"/>
      <c r="F69" s="782"/>
      <c r="G69" s="782"/>
      <c r="H69" s="787"/>
      <c r="I69" s="788"/>
      <c r="J69" s="788"/>
      <c r="K69" s="788"/>
      <c r="L69" s="788"/>
      <c r="M69" s="749"/>
      <c r="N69" s="749"/>
      <c r="O69" s="749"/>
      <c r="P69" s="749"/>
      <c r="Q69" s="749"/>
      <c r="R69" s="749"/>
      <c r="S69" s="749"/>
      <c r="T69" s="749"/>
      <c r="U69" s="749"/>
      <c r="V69" s="749"/>
      <c r="W69" s="750"/>
      <c r="X69" s="18"/>
    </row>
    <row r="70" spans="3:24" x14ac:dyDescent="0.4">
      <c r="C70" s="733" t="s">
        <v>1364</v>
      </c>
      <c r="D70" s="734"/>
      <c r="E70" s="734"/>
      <c r="F70" s="532" t="str" cm="1">
        <f t="array" aca="1" ref="F70" ca="1">OFFSET(INDIRECT($A$1),24,6)&amp;""</f>
        <v/>
      </c>
      <c r="G70" s="533"/>
      <c r="H70" s="533"/>
      <c r="I70" s="533"/>
      <c r="J70" s="533"/>
      <c r="K70" s="533"/>
      <c r="L70" s="649"/>
      <c r="M70" s="558" t="str" cm="1">
        <f t="array" aca="1" ref="M70" ca="1">OFFSET(INDIRECT($A$1),25,6)&amp;""</f>
        <v/>
      </c>
      <c r="N70" s="559"/>
      <c r="O70" s="559"/>
      <c r="P70" s="559"/>
      <c r="Q70" s="559"/>
      <c r="R70" s="559"/>
      <c r="S70" s="559"/>
      <c r="T70" s="789"/>
      <c r="U70" s="789"/>
      <c r="V70" s="789"/>
      <c r="W70" s="790"/>
      <c r="X70" s="18"/>
    </row>
    <row r="71" spans="3:24" x14ac:dyDescent="0.4">
      <c r="C71" s="783"/>
      <c r="D71" s="784"/>
      <c r="E71" s="784"/>
      <c r="F71" s="535"/>
      <c r="G71" s="536"/>
      <c r="H71" s="536"/>
      <c r="I71" s="536"/>
      <c r="J71" s="536"/>
      <c r="K71" s="536"/>
      <c r="L71" s="551"/>
      <c r="M71" s="562"/>
      <c r="N71" s="563"/>
      <c r="O71" s="563"/>
      <c r="P71" s="563"/>
      <c r="Q71" s="563"/>
      <c r="R71" s="563"/>
      <c r="S71" s="563"/>
      <c r="T71" s="791"/>
      <c r="U71" s="791"/>
      <c r="V71" s="791"/>
      <c r="W71" s="792"/>
      <c r="X71" s="18"/>
    </row>
    <row r="72" spans="3:24" x14ac:dyDescent="0.4">
      <c r="C72" s="733" t="s">
        <v>1366</v>
      </c>
      <c r="D72" s="734"/>
      <c r="E72" s="734"/>
      <c r="F72" s="737" t="str" cm="1">
        <f t="array" aca="1" ref="F72" ca="1">OFFSET(INDIRECT($A$1),26,6)&amp;""</f>
        <v/>
      </c>
      <c r="G72" s="737"/>
      <c r="H72" s="737"/>
      <c r="I72" s="737"/>
      <c r="J72" s="737"/>
      <c r="K72" s="737"/>
      <c r="L72" s="737"/>
      <c r="M72" s="737"/>
      <c r="N72" s="737"/>
      <c r="O72" s="737"/>
      <c r="P72" s="737"/>
      <c r="Q72" s="737"/>
      <c r="R72" s="737"/>
      <c r="S72" s="737"/>
      <c r="T72" s="737"/>
      <c r="U72" s="737"/>
      <c r="V72" s="737"/>
      <c r="W72" s="738"/>
      <c r="X72" s="18"/>
    </row>
    <row r="73" spans="3:24" ht="12.75" thickBot="1" x14ac:dyDescent="0.45">
      <c r="C73" s="767"/>
      <c r="D73" s="768"/>
      <c r="E73" s="768"/>
      <c r="F73" s="769"/>
      <c r="G73" s="769"/>
      <c r="H73" s="769"/>
      <c r="I73" s="769"/>
      <c r="J73" s="769"/>
      <c r="K73" s="769"/>
      <c r="L73" s="769"/>
      <c r="M73" s="769"/>
      <c r="N73" s="769"/>
      <c r="O73" s="769"/>
      <c r="P73" s="769"/>
      <c r="Q73" s="769"/>
      <c r="R73" s="769"/>
      <c r="S73" s="769"/>
      <c r="T73" s="769"/>
      <c r="U73" s="769"/>
      <c r="V73" s="769"/>
      <c r="W73" s="770"/>
      <c r="X73" s="18"/>
    </row>
    <row r="74" spans="3:24" x14ac:dyDescent="0.4">
      <c r="C74" s="23"/>
      <c r="D74" s="23"/>
      <c r="E74" s="23"/>
      <c r="F74" s="23"/>
      <c r="G74" s="23"/>
      <c r="H74" s="23"/>
      <c r="I74" s="23"/>
      <c r="J74" s="23"/>
      <c r="K74" s="23"/>
      <c r="L74" s="23"/>
      <c r="M74" s="23"/>
      <c r="N74" s="23"/>
      <c r="O74" s="23"/>
      <c r="P74" s="23"/>
      <c r="Q74" s="23"/>
      <c r="R74" s="23"/>
      <c r="S74" s="23"/>
      <c r="T74" s="23"/>
      <c r="U74" s="23"/>
      <c r="V74" s="23"/>
      <c r="W74" s="23"/>
      <c r="X74" s="18"/>
    </row>
    <row r="75" spans="3:24" x14ac:dyDescent="0.4">
      <c r="C75" s="18"/>
      <c r="D75" s="18"/>
      <c r="E75" s="18"/>
      <c r="F75" s="18"/>
      <c r="G75" s="18"/>
      <c r="H75" s="18"/>
      <c r="I75" s="18"/>
      <c r="J75" s="18"/>
      <c r="K75" s="18"/>
      <c r="L75" s="18"/>
      <c r="M75" s="18"/>
      <c r="N75" s="18"/>
      <c r="O75" s="18"/>
      <c r="P75" s="18"/>
      <c r="Q75" s="18"/>
      <c r="R75" s="18"/>
      <c r="S75" s="18"/>
      <c r="T75" s="18"/>
      <c r="U75" s="18"/>
      <c r="V75" s="18"/>
      <c r="W75" s="18"/>
      <c r="X75" s="18"/>
    </row>
    <row r="76" spans="3:24" x14ac:dyDescent="0.4">
      <c r="C76" s="18"/>
      <c r="D76" s="18"/>
      <c r="E76" s="18"/>
      <c r="F76" s="18"/>
      <c r="G76" s="18"/>
      <c r="H76" s="18"/>
      <c r="I76" s="18"/>
      <c r="J76" s="18"/>
      <c r="K76" s="18"/>
      <c r="L76" s="18"/>
      <c r="M76" s="18"/>
      <c r="N76" s="18"/>
      <c r="O76" s="18"/>
      <c r="P76" s="18"/>
      <c r="Q76" s="18"/>
      <c r="R76" s="18"/>
      <c r="S76" s="18"/>
      <c r="T76" s="18"/>
      <c r="U76" s="18"/>
      <c r="V76" s="18"/>
      <c r="W76" s="18"/>
    </row>
    <row r="77" spans="3:24" x14ac:dyDescent="0.4">
      <c r="C77" s="18"/>
      <c r="D77" s="18"/>
      <c r="E77" s="18"/>
      <c r="F77" s="18"/>
      <c r="G77" s="18"/>
      <c r="H77" s="18"/>
      <c r="I77" s="18"/>
      <c r="J77" s="18"/>
      <c r="K77" s="18"/>
      <c r="L77" s="18"/>
      <c r="M77" s="18"/>
      <c r="N77" s="18"/>
      <c r="O77" s="18"/>
      <c r="P77" s="18"/>
      <c r="Q77" s="18"/>
      <c r="R77" s="18"/>
      <c r="S77" s="18"/>
      <c r="T77" s="18"/>
      <c r="U77" s="18"/>
      <c r="V77" s="18"/>
      <c r="W77" s="18"/>
    </row>
    <row r="78" spans="3:24" x14ac:dyDescent="0.4">
      <c r="C78" s="18"/>
      <c r="D78" s="18"/>
      <c r="E78" s="18"/>
      <c r="F78" s="18"/>
      <c r="G78" s="18"/>
      <c r="H78" s="18"/>
      <c r="I78" s="18"/>
      <c r="J78" s="18"/>
      <c r="K78" s="18"/>
      <c r="L78" s="18"/>
      <c r="M78" s="18"/>
      <c r="N78" s="18"/>
      <c r="O78" s="18"/>
      <c r="P78" s="18"/>
      <c r="Q78" s="18"/>
      <c r="R78" s="18"/>
      <c r="S78" s="18"/>
      <c r="T78" s="18"/>
      <c r="U78" s="18"/>
      <c r="V78" s="18"/>
      <c r="W78" s="18"/>
    </row>
    <row r="79" spans="3:24" x14ac:dyDescent="0.4">
      <c r="C79" s="18"/>
      <c r="D79" s="18"/>
      <c r="E79" s="18"/>
      <c r="F79" s="18"/>
      <c r="G79" s="18"/>
      <c r="H79" s="18"/>
      <c r="I79" s="18"/>
      <c r="J79" s="18"/>
      <c r="K79" s="18"/>
      <c r="L79" s="18"/>
      <c r="M79" s="18"/>
      <c r="N79" s="18"/>
      <c r="O79" s="18"/>
      <c r="P79" s="18"/>
      <c r="Q79" s="18"/>
      <c r="R79" s="18"/>
      <c r="S79" s="18"/>
      <c r="T79" s="18"/>
      <c r="U79" s="18"/>
      <c r="V79" s="18"/>
      <c r="W79" s="18"/>
    </row>
    <row r="80" spans="3:24" x14ac:dyDescent="0.4">
      <c r="C80" s="18"/>
      <c r="D80" s="18"/>
      <c r="E80" s="18"/>
      <c r="F80" s="18"/>
      <c r="G80" s="18"/>
      <c r="H80" s="18"/>
      <c r="I80" s="18"/>
      <c r="J80" s="18"/>
      <c r="K80" s="18"/>
      <c r="L80" s="18"/>
      <c r="M80" s="18"/>
      <c r="N80" s="18"/>
      <c r="O80" s="18"/>
      <c r="P80" s="18"/>
      <c r="Q80" s="18"/>
      <c r="R80" s="18"/>
      <c r="S80" s="18"/>
      <c r="T80" s="18"/>
      <c r="U80" s="18"/>
      <c r="V80" s="18"/>
      <c r="W80" s="18"/>
    </row>
    <row r="81" spans="1:23" x14ac:dyDescent="0.4">
      <c r="C81" s="18"/>
      <c r="D81" s="18"/>
      <c r="E81" s="18"/>
      <c r="F81" s="18"/>
      <c r="G81" s="18"/>
      <c r="H81" s="18"/>
      <c r="I81" s="18"/>
      <c r="J81" s="18"/>
      <c r="K81" s="18"/>
      <c r="L81" s="18"/>
      <c r="M81" s="18"/>
      <c r="N81" s="18"/>
      <c r="O81" s="18"/>
      <c r="P81" s="18"/>
      <c r="Q81" s="18"/>
      <c r="R81" s="18"/>
      <c r="S81" s="18"/>
      <c r="T81" s="18"/>
      <c r="U81" s="18"/>
      <c r="V81" s="18"/>
      <c r="W81" s="18"/>
    </row>
    <row r="82" spans="1:23" x14ac:dyDescent="0.4">
      <c r="C82" s="18"/>
      <c r="D82" s="18"/>
      <c r="E82" s="18"/>
      <c r="F82" s="18"/>
      <c r="G82" s="18"/>
      <c r="H82" s="18"/>
      <c r="I82" s="18"/>
      <c r="J82" s="18"/>
      <c r="K82" s="18"/>
      <c r="L82" s="18"/>
      <c r="M82" s="18"/>
      <c r="N82" s="18"/>
      <c r="O82" s="18"/>
      <c r="P82" s="18"/>
      <c r="Q82" s="18"/>
      <c r="R82" s="18"/>
      <c r="S82" s="18"/>
      <c r="T82" s="18"/>
      <c r="U82" s="18"/>
      <c r="V82" s="18"/>
      <c r="W82" s="18"/>
    </row>
    <row r="83" spans="1:23" x14ac:dyDescent="0.4">
      <c r="C83" s="18"/>
      <c r="D83" s="18"/>
      <c r="E83" s="18"/>
      <c r="F83" s="18"/>
      <c r="G83" s="18"/>
      <c r="H83" s="18"/>
      <c r="I83" s="18"/>
      <c r="J83" s="18"/>
      <c r="K83" s="18"/>
      <c r="L83" s="18"/>
      <c r="M83" s="18"/>
      <c r="N83" s="18"/>
      <c r="O83" s="18"/>
      <c r="P83" s="18"/>
      <c r="Q83" s="18"/>
      <c r="R83" s="18"/>
      <c r="S83" s="18"/>
      <c r="T83" s="18"/>
      <c r="U83" s="18"/>
      <c r="V83" s="18"/>
      <c r="W83" s="18"/>
    </row>
    <row r="84" spans="1:23" x14ac:dyDescent="0.4">
      <c r="C84" s="18"/>
      <c r="D84" s="18"/>
      <c r="E84" s="18"/>
      <c r="F84" s="18"/>
      <c r="G84" s="18"/>
      <c r="H84" s="18"/>
      <c r="I84" s="18"/>
      <c r="J84" s="18"/>
      <c r="K84" s="18"/>
      <c r="L84" s="18"/>
      <c r="M84" s="18"/>
      <c r="N84" s="18"/>
      <c r="O84" s="18"/>
      <c r="P84" s="18"/>
      <c r="Q84" s="18"/>
      <c r="R84" s="18"/>
      <c r="S84" s="18"/>
      <c r="T84" s="18"/>
      <c r="U84" s="18"/>
      <c r="V84" s="18"/>
      <c r="W84" s="18"/>
    </row>
    <row r="85" spans="1:23" x14ac:dyDescent="0.4">
      <c r="C85" s="18"/>
      <c r="D85" s="18"/>
      <c r="E85" s="18"/>
      <c r="F85" s="18"/>
      <c r="G85" s="18"/>
      <c r="H85" s="18"/>
      <c r="I85" s="18"/>
      <c r="J85" s="18"/>
      <c r="K85" s="18"/>
      <c r="L85" s="18"/>
      <c r="M85" s="18"/>
      <c r="N85" s="18"/>
      <c r="O85" s="18"/>
      <c r="P85" s="18"/>
      <c r="Q85" s="18"/>
      <c r="R85" s="18"/>
      <c r="S85" s="18"/>
      <c r="T85" s="18"/>
      <c r="U85" s="18"/>
      <c r="V85" s="18"/>
      <c r="W85" s="18"/>
    </row>
    <row r="86" spans="1:23" x14ac:dyDescent="0.4">
      <c r="C86" s="18"/>
      <c r="D86" s="18"/>
      <c r="E86" s="18"/>
      <c r="F86" s="18"/>
      <c r="G86" s="18"/>
      <c r="H86" s="18"/>
      <c r="I86" s="18"/>
      <c r="J86" s="18"/>
      <c r="K86" s="18"/>
      <c r="L86" s="18"/>
      <c r="M86" s="18"/>
      <c r="N86" s="18"/>
      <c r="O86" s="18"/>
      <c r="P86" s="18"/>
      <c r="Q86" s="18"/>
      <c r="R86" s="18"/>
      <c r="S86" s="18"/>
      <c r="T86" s="18"/>
      <c r="U86" s="18"/>
      <c r="V86" s="18"/>
      <c r="W86" s="18"/>
    </row>
    <row r="87" spans="1:23" x14ac:dyDescent="0.4">
      <c r="C87" s="18"/>
      <c r="D87" s="18"/>
      <c r="E87" s="18"/>
      <c r="F87" s="18"/>
      <c r="G87" s="18"/>
      <c r="H87" s="18"/>
      <c r="I87" s="18"/>
      <c r="J87" s="18"/>
      <c r="K87" s="18"/>
      <c r="L87" s="18"/>
      <c r="M87" s="18"/>
      <c r="N87" s="18"/>
      <c r="O87" s="18"/>
      <c r="P87" s="18"/>
      <c r="Q87" s="18"/>
      <c r="R87" s="18"/>
      <c r="S87" s="18"/>
      <c r="T87" s="18"/>
      <c r="U87" s="18"/>
      <c r="V87" s="18"/>
      <c r="W87" s="18"/>
    </row>
    <row r="88" spans="1:23" x14ac:dyDescent="0.4">
      <c r="C88" s="18"/>
      <c r="D88" s="18"/>
      <c r="E88" s="18"/>
      <c r="F88" s="18"/>
      <c r="G88" s="18"/>
      <c r="H88" s="18"/>
      <c r="I88" s="18"/>
      <c r="J88" s="18"/>
      <c r="K88" s="18"/>
      <c r="L88" s="18"/>
      <c r="M88" s="18"/>
      <c r="N88" s="18"/>
      <c r="O88" s="18"/>
      <c r="P88" s="18"/>
      <c r="Q88" s="18"/>
      <c r="R88" s="18"/>
      <c r="S88" s="18"/>
      <c r="T88" s="18"/>
      <c r="U88" s="18"/>
      <c r="V88" s="18"/>
      <c r="W88" s="18"/>
    </row>
    <row r="89" spans="1:23" x14ac:dyDescent="0.4">
      <c r="C89" s="18"/>
      <c r="D89" s="18"/>
      <c r="E89" s="18"/>
      <c r="F89" s="18"/>
      <c r="G89" s="18"/>
      <c r="H89" s="18"/>
      <c r="I89" s="18"/>
      <c r="J89" s="18"/>
      <c r="K89" s="18"/>
      <c r="L89" s="18"/>
      <c r="M89" s="18"/>
      <c r="N89" s="18"/>
      <c r="O89" s="18"/>
      <c r="P89" s="18"/>
      <c r="Q89" s="18"/>
      <c r="R89" s="18"/>
      <c r="S89" s="18"/>
      <c r="T89" s="18"/>
      <c r="U89" s="18"/>
      <c r="V89" s="18"/>
      <c r="W89" s="18"/>
    </row>
    <row r="90" spans="1:23" x14ac:dyDescent="0.4">
      <c r="C90" s="18"/>
      <c r="D90" s="18"/>
      <c r="E90" s="18"/>
      <c r="F90" s="18"/>
      <c r="G90" s="18"/>
      <c r="H90" s="18"/>
      <c r="I90" s="18"/>
      <c r="J90" s="18"/>
      <c r="K90" s="18"/>
      <c r="L90" s="18"/>
      <c r="M90" s="18"/>
      <c r="N90" s="18"/>
      <c r="O90" s="18"/>
      <c r="P90" s="18"/>
      <c r="Q90" s="18"/>
      <c r="R90" s="18"/>
      <c r="S90" s="18"/>
      <c r="T90" s="18"/>
      <c r="U90" s="18"/>
      <c r="V90" s="18"/>
      <c r="W90" s="18"/>
    </row>
    <row r="91" spans="1:23" x14ac:dyDescent="0.4">
      <c r="C91" s="18"/>
      <c r="D91" s="18"/>
      <c r="E91" s="18"/>
      <c r="F91" s="18"/>
      <c r="G91" s="18"/>
      <c r="H91" s="18"/>
      <c r="I91" s="18"/>
      <c r="J91" s="18"/>
      <c r="K91" s="18"/>
      <c r="L91" s="18"/>
      <c r="M91" s="18"/>
      <c r="N91" s="18"/>
      <c r="O91" s="18"/>
      <c r="P91" s="18"/>
      <c r="Q91" s="18"/>
      <c r="R91" s="18"/>
      <c r="S91" s="18"/>
      <c r="T91" s="18"/>
      <c r="U91" s="18"/>
      <c r="V91" s="18"/>
      <c r="W91" s="18"/>
    </row>
    <row r="93" spans="1:23" x14ac:dyDescent="0.4">
      <c r="A93" s="21"/>
      <c r="B93" s="22"/>
    </row>
    <row r="130" spans="1:2" x14ac:dyDescent="0.4">
      <c r="A130" s="21"/>
      <c r="B130" s="22"/>
    </row>
    <row r="131" spans="1:2" x14ac:dyDescent="0.4">
      <c r="A131" s="21"/>
      <c r="B131" s="22"/>
    </row>
    <row r="132" spans="1:2" x14ac:dyDescent="0.4">
      <c r="A132" s="21"/>
      <c r="B132" s="22"/>
    </row>
    <row r="133" spans="1:2" x14ac:dyDescent="0.4">
      <c r="A133" s="21"/>
      <c r="B133" s="22"/>
    </row>
    <row r="134" spans="1:2" x14ac:dyDescent="0.4">
      <c r="A134" s="21"/>
      <c r="B134" s="22"/>
    </row>
    <row r="135" spans="1:2" x14ac:dyDescent="0.4">
      <c r="A135" s="21"/>
      <c r="B135" s="22"/>
    </row>
    <row r="136" spans="1:2" x14ac:dyDescent="0.4">
      <c r="A136" s="21"/>
      <c r="B136" s="22"/>
    </row>
    <row r="137" spans="1:2" x14ac:dyDescent="0.4">
      <c r="A137" s="21"/>
      <c r="B137" s="22"/>
    </row>
    <row r="138" spans="1:2" x14ac:dyDescent="0.4">
      <c r="A138" s="21"/>
      <c r="B138" s="22"/>
    </row>
    <row r="139" spans="1:2" x14ac:dyDescent="0.4">
      <c r="A139" s="21"/>
      <c r="B139" s="22"/>
    </row>
    <row r="140" spans="1:2" x14ac:dyDescent="0.4">
      <c r="A140" s="21"/>
      <c r="B140" s="22"/>
    </row>
    <row r="141" spans="1:2" x14ac:dyDescent="0.4">
      <c r="A141" s="21"/>
      <c r="B141" s="22"/>
    </row>
    <row r="142" spans="1:2" x14ac:dyDescent="0.4">
      <c r="A142" s="21"/>
      <c r="B142" s="22"/>
    </row>
    <row r="143" spans="1:2" x14ac:dyDescent="0.4">
      <c r="A143" s="21"/>
      <c r="B143" s="22"/>
    </row>
    <row r="144" spans="1:2" x14ac:dyDescent="0.4">
      <c r="A144" s="21"/>
      <c r="B144" s="22"/>
    </row>
    <row r="145" spans="1:2" x14ac:dyDescent="0.4">
      <c r="A145" s="21"/>
      <c r="B145" s="22"/>
    </row>
    <row r="146" spans="1:2" x14ac:dyDescent="0.4">
      <c r="A146" s="21"/>
      <c r="B146" s="22"/>
    </row>
    <row r="147" spans="1:2" x14ac:dyDescent="0.4">
      <c r="A147" s="21"/>
      <c r="B147" s="22"/>
    </row>
    <row r="148" spans="1:2" x14ac:dyDescent="0.4">
      <c r="A148" s="21"/>
      <c r="B148" s="22"/>
    </row>
    <row r="149" spans="1:2" x14ac:dyDescent="0.4">
      <c r="A149" s="21"/>
      <c r="B149" s="22"/>
    </row>
    <row r="150" spans="1:2" x14ac:dyDescent="0.4">
      <c r="A150" s="21"/>
      <c r="B150" s="22"/>
    </row>
    <row r="151" spans="1:2" x14ac:dyDescent="0.4">
      <c r="A151" s="21"/>
      <c r="B151" s="22"/>
    </row>
    <row r="152" spans="1:2" x14ac:dyDescent="0.4">
      <c r="A152" s="21"/>
      <c r="B152" s="22"/>
    </row>
    <row r="153" spans="1:2" x14ac:dyDescent="0.4">
      <c r="A153" s="21"/>
      <c r="B153" s="22"/>
    </row>
    <row r="154" spans="1:2" x14ac:dyDescent="0.4">
      <c r="A154" s="21"/>
      <c r="B154" s="22"/>
    </row>
    <row r="155" spans="1:2" x14ac:dyDescent="0.4">
      <c r="A155" s="21"/>
      <c r="B155" s="22"/>
    </row>
    <row r="156" spans="1:2" x14ac:dyDescent="0.4">
      <c r="A156" s="21"/>
      <c r="B156" s="22"/>
    </row>
    <row r="157" spans="1:2" x14ac:dyDescent="0.4">
      <c r="A157" s="21"/>
      <c r="B157" s="22"/>
    </row>
    <row r="158" spans="1:2" x14ac:dyDescent="0.4">
      <c r="A158" s="21"/>
      <c r="B158" s="22"/>
    </row>
    <row r="159" spans="1:2" x14ac:dyDescent="0.4">
      <c r="A159" s="21"/>
      <c r="B159" s="22"/>
    </row>
    <row r="160" spans="1:2" x14ac:dyDescent="0.4">
      <c r="A160" s="21"/>
      <c r="B160" s="22"/>
    </row>
    <row r="161" spans="1:2" x14ac:dyDescent="0.4">
      <c r="A161" s="21"/>
      <c r="B161" s="22"/>
    </row>
    <row r="162" spans="1:2" x14ac:dyDescent="0.4">
      <c r="A162" s="21"/>
      <c r="B162" s="22"/>
    </row>
    <row r="163" spans="1:2" x14ac:dyDescent="0.4">
      <c r="A163" s="21"/>
      <c r="B163" s="22"/>
    </row>
    <row r="164" spans="1:2" x14ac:dyDescent="0.4">
      <c r="A164" s="21"/>
      <c r="B164" s="22"/>
    </row>
    <row r="165" spans="1:2" x14ac:dyDescent="0.4">
      <c r="A165" s="21"/>
      <c r="B165" s="22"/>
    </row>
    <row r="166" spans="1:2" x14ac:dyDescent="0.4">
      <c r="A166" s="21"/>
      <c r="B166" s="22"/>
    </row>
    <row r="167" spans="1:2" x14ac:dyDescent="0.4">
      <c r="A167" s="21"/>
      <c r="B167" s="22"/>
    </row>
    <row r="168" spans="1:2" x14ac:dyDescent="0.4">
      <c r="A168" s="21"/>
      <c r="B168" s="22"/>
    </row>
    <row r="169" spans="1:2" x14ac:dyDescent="0.4">
      <c r="A169" s="21"/>
      <c r="B169" s="22"/>
    </row>
    <row r="170" spans="1:2" x14ac:dyDescent="0.4">
      <c r="A170" s="21"/>
      <c r="B170" s="22"/>
    </row>
    <row r="171" spans="1:2" x14ac:dyDescent="0.4">
      <c r="A171" s="21"/>
      <c r="B171" s="22"/>
    </row>
    <row r="172" spans="1:2" x14ac:dyDescent="0.4">
      <c r="A172" s="21"/>
      <c r="B172" s="22"/>
    </row>
    <row r="173" spans="1:2" x14ac:dyDescent="0.4">
      <c r="A173" s="21"/>
      <c r="B173" s="22"/>
    </row>
  </sheetData>
  <sheetProtection algorithmName="SHA-512" hashValue="DjgXCBG50W7UpGyU3n7efEyrMC9AWkvSziR2uy7+xbQEzv9R3Tj4cc2c6AukPcM2IfLvx55zo5/RWTd28+THaQ==" saltValue="Nwyw/+4x7Q9bW9C1Qy653w==" spinCount="100000" sheet="1" objects="1" scenarios="1"/>
  <mergeCells count="51">
    <mergeCell ref="C72:E73"/>
    <mergeCell ref="F72:W73"/>
    <mergeCell ref="C66:G67"/>
    <mergeCell ref="H66:W67"/>
    <mergeCell ref="C68:G69"/>
    <mergeCell ref="H68:W69"/>
    <mergeCell ref="C70:E71"/>
    <mergeCell ref="F70:L71"/>
    <mergeCell ref="M70:W71"/>
    <mergeCell ref="C60:E61"/>
    <mergeCell ref="F60:W61"/>
    <mergeCell ref="C62:E63"/>
    <mergeCell ref="F62:W63"/>
    <mergeCell ref="C64:E65"/>
    <mergeCell ref="F64:G65"/>
    <mergeCell ref="H64:P65"/>
    <mergeCell ref="Q64:S65"/>
    <mergeCell ref="T64:W65"/>
    <mergeCell ref="C30:W31"/>
    <mergeCell ref="C32:W51"/>
    <mergeCell ref="C52:E53"/>
    <mergeCell ref="F52:W53"/>
    <mergeCell ref="C57:H58"/>
    <mergeCell ref="I57:J58"/>
    <mergeCell ref="C24:E25"/>
    <mergeCell ref="F24:I25"/>
    <mergeCell ref="J24:L25"/>
    <mergeCell ref="M24:W25"/>
    <mergeCell ref="C26:E29"/>
    <mergeCell ref="F26:L29"/>
    <mergeCell ref="M26:W29"/>
    <mergeCell ref="C18:G19"/>
    <mergeCell ref="H18:W19"/>
    <mergeCell ref="C20:G21"/>
    <mergeCell ref="H20:W21"/>
    <mergeCell ref="C22:G23"/>
    <mergeCell ref="H22:W23"/>
    <mergeCell ref="C16:E17"/>
    <mergeCell ref="F16:G17"/>
    <mergeCell ref="H16:W17"/>
    <mergeCell ref="C3:E4"/>
    <mergeCell ref="F3:I4"/>
    <mergeCell ref="P3:Q4"/>
    <mergeCell ref="R3:T4"/>
    <mergeCell ref="U3:W4"/>
    <mergeCell ref="C6:M7"/>
    <mergeCell ref="C9:E10"/>
    <mergeCell ref="C12:G13"/>
    <mergeCell ref="H12:W13"/>
    <mergeCell ref="C14:G15"/>
    <mergeCell ref="H14:W15"/>
  </mergeCells>
  <phoneticPr fontId="3"/>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3" min="2" max="22" man="1"/>
  </rowBreaks>
  <colBreaks count="1" manualBreakCount="1">
    <brk id="2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159F9-6242-40C6-BA58-93203ED57438}">
  <sheetPr>
    <pageSetUpPr fitToPage="1"/>
  </sheetPr>
  <dimension ref="A1:X173"/>
  <sheetViews>
    <sheetView showGridLines="0" view="pageBreakPreview" zoomScaleNormal="70" zoomScaleSheetLayoutView="100" workbookViewId="0"/>
  </sheetViews>
  <sheetFormatPr defaultColWidth="9" defaultRowHeight="12" x14ac:dyDescent="0.4"/>
  <cols>
    <col min="1" max="1" width="6" style="17" customWidth="1"/>
    <col min="2" max="2" width="3.5" style="16" customWidth="1"/>
    <col min="3" max="43" width="4.75" style="17" customWidth="1"/>
    <col min="44" max="16384" width="9" style="17"/>
  </cols>
  <sheetData>
    <row r="1" spans="1:24" ht="30" customHeight="1" x14ac:dyDescent="0.4">
      <c r="A1" s="339" t="str">
        <f ca="1">VLOOKUP(A2*1,選択肢!$DE:$DG,3,0)</f>
        <v>入力シート!C353</v>
      </c>
      <c r="C1" s="15" t="s">
        <v>432</v>
      </c>
    </row>
    <row r="2" spans="1:24" ht="12.75" thickBot="1" x14ac:dyDescent="0.45">
      <c r="A2" s="339" t="str" cm="1">
        <f t="array" aca="1" ref="A2" ca="1">RIGHT(RIGHT(CELL("filename",A1),LEN(CELL("filename",A1))-FIND("]",CELL("filename",A1))),1)</f>
        <v>8</v>
      </c>
      <c r="C2" s="23"/>
      <c r="D2" s="23"/>
      <c r="E2" s="23"/>
      <c r="F2" s="23"/>
      <c r="G2" s="23"/>
      <c r="H2" s="23"/>
      <c r="I2" s="23"/>
      <c r="J2" s="23"/>
      <c r="K2" s="23"/>
      <c r="L2" s="23"/>
      <c r="M2" s="23"/>
      <c r="N2" s="23"/>
      <c r="O2" s="23"/>
      <c r="P2" s="23"/>
      <c r="Q2" s="23"/>
      <c r="R2" s="23"/>
      <c r="S2" s="23"/>
      <c r="T2" s="23"/>
      <c r="U2" s="23"/>
      <c r="V2" s="23"/>
      <c r="W2" s="23"/>
      <c r="X2" s="18"/>
    </row>
    <row r="3" spans="1:24" ht="14.25" customHeight="1" x14ac:dyDescent="0.4">
      <c r="A3" s="17">
        <f ca="1">IF(H12="",0,1)</f>
        <v>0</v>
      </c>
      <c r="C3" s="739" t="s">
        <v>433</v>
      </c>
      <c r="D3" s="740"/>
      <c r="E3" s="740"/>
      <c r="F3" s="502" t="str">
        <f>様式１!F2&amp;""</f>
        <v/>
      </c>
      <c r="G3" s="503"/>
      <c r="H3" s="503"/>
      <c r="I3" s="504"/>
      <c r="J3" s="18"/>
      <c r="K3" s="18"/>
      <c r="L3" s="18"/>
      <c r="M3" s="18"/>
      <c r="N3" s="18"/>
      <c r="O3" s="18"/>
      <c r="P3" s="743" t="s">
        <v>434</v>
      </c>
      <c r="Q3" s="743"/>
      <c r="R3" s="745" t="str">
        <f>入力シート!I13&amp;""</f>
        <v/>
      </c>
      <c r="S3" s="745"/>
      <c r="T3" s="745"/>
      <c r="U3" s="745" t="str">
        <f>入力シート!I14&amp;""</f>
        <v/>
      </c>
      <c r="V3" s="745"/>
      <c r="W3" s="745"/>
      <c r="X3" s="18"/>
    </row>
    <row r="4" spans="1:24" ht="12.75" thickBot="1" x14ac:dyDescent="0.45">
      <c r="C4" s="741"/>
      <c r="D4" s="742"/>
      <c r="E4" s="742"/>
      <c r="F4" s="505"/>
      <c r="G4" s="506"/>
      <c r="H4" s="506"/>
      <c r="I4" s="507"/>
      <c r="J4" s="18"/>
      <c r="K4" s="18"/>
      <c r="L4" s="18"/>
      <c r="M4" s="18"/>
      <c r="N4" s="18"/>
      <c r="O4" s="18"/>
      <c r="P4" s="744"/>
      <c r="Q4" s="744"/>
      <c r="R4" s="746"/>
      <c r="S4" s="746"/>
      <c r="T4" s="746"/>
      <c r="U4" s="746"/>
      <c r="V4" s="746"/>
      <c r="W4" s="746"/>
      <c r="X4" s="18"/>
    </row>
    <row r="5" spans="1:24" x14ac:dyDescent="0.4">
      <c r="C5" s="23"/>
      <c r="D5" s="23"/>
      <c r="E5" s="23"/>
      <c r="F5" s="23"/>
      <c r="G5" s="23"/>
      <c r="H5" s="23"/>
      <c r="I5" s="23"/>
      <c r="J5" s="23"/>
      <c r="K5" s="23"/>
      <c r="L5" s="23"/>
      <c r="M5" s="23"/>
      <c r="N5" s="23"/>
      <c r="O5" s="23"/>
      <c r="P5" s="23"/>
      <c r="Q5" s="23"/>
      <c r="R5" s="23"/>
      <c r="S5" s="23"/>
      <c r="T5" s="23"/>
      <c r="U5" s="23"/>
      <c r="V5" s="23"/>
      <c r="W5" s="23"/>
      <c r="X5" s="18"/>
    </row>
    <row r="6" spans="1:24" ht="12.75" customHeight="1" x14ac:dyDescent="0.4">
      <c r="C6" s="729" t="str">
        <f ca="1">"【第"&amp;DBCS(A2)&amp;"希望】 留学先大学等情報"</f>
        <v>【第８希望】 留学先大学等情報</v>
      </c>
      <c r="D6" s="729"/>
      <c r="E6" s="729"/>
      <c r="F6" s="729"/>
      <c r="G6" s="729"/>
      <c r="H6" s="729"/>
      <c r="I6" s="729"/>
      <c r="J6" s="729"/>
      <c r="K6" s="729"/>
      <c r="L6" s="729"/>
      <c r="M6" s="729"/>
      <c r="N6" s="342"/>
      <c r="O6" s="342"/>
      <c r="P6" s="342"/>
      <c r="Q6" s="342"/>
      <c r="R6" s="342"/>
      <c r="S6" s="342"/>
      <c r="T6" s="342"/>
      <c r="U6" s="342"/>
      <c r="V6" s="342"/>
      <c r="W6" s="342"/>
      <c r="X6" s="18"/>
    </row>
    <row r="7" spans="1:24" ht="12.75" customHeight="1" x14ac:dyDescent="0.4">
      <c r="C7" s="729"/>
      <c r="D7" s="729"/>
      <c r="E7" s="729"/>
      <c r="F7" s="729"/>
      <c r="G7" s="729"/>
      <c r="H7" s="729"/>
      <c r="I7" s="729"/>
      <c r="J7" s="729"/>
      <c r="K7" s="729"/>
      <c r="L7" s="729"/>
      <c r="M7" s="729"/>
      <c r="N7" s="342"/>
      <c r="O7" s="342"/>
      <c r="P7" s="23"/>
      <c r="Q7" s="23"/>
      <c r="R7" s="23"/>
      <c r="S7" s="23"/>
      <c r="T7" s="23"/>
      <c r="U7" s="23"/>
      <c r="V7" s="23"/>
      <c r="W7" s="23"/>
      <c r="X7" s="18"/>
    </row>
    <row r="8" spans="1:24" x14ac:dyDescent="0.4">
      <c r="C8" s="23"/>
      <c r="D8" s="23"/>
      <c r="E8" s="23"/>
      <c r="F8" s="23"/>
      <c r="G8" s="23"/>
      <c r="H8" s="23"/>
      <c r="I8" s="23"/>
      <c r="J8" s="23"/>
      <c r="K8" s="23"/>
      <c r="L8" s="23"/>
      <c r="M8" s="23"/>
      <c r="N8" s="23"/>
      <c r="O8" s="23"/>
      <c r="P8" s="23"/>
      <c r="Q8" s="23"/>
      <c r="R8" s="23"/>
      <c r="S8" s="23"/>
      <c r="T8" s="23"/>
      <c r="U8" s="23"/>
      <c r="V8" s="23"/>
      <c r="W8" s="23"/>
      <c r="X8" s="18"/>
    </row>
    <row r="9" spans="1:24" ht="12.75" customHeight="1" x14ac:dyDescent="0.4">
      <c r="C9" s="730" t="s">
        <v>485</v>
      </c>
      <c r="D9" s="730"/>
      <c r="E9" s="730"/>
      <c r="F9" s="284"/>
      <c r="G9" s="284"/>
      <c r="H9" s="284"/>
      <c r="I9" s="284"/>
      <c r="J9" s="23"/>
      <c r="K9" s="23"/>
      <c r="L9" s="23"/>
      <c r="M9" s="23"/>
      <c r="N9" s="23"/>
      <c r="O9" s="23"/>
      <c r="P9" s="23"/>
      <c r="Q9" s="23"/>
      <c r="R9" s="23"/>
      <c r="S9" s="23"/>
      <c r="T9" s="23"/>
      <c r="U9" s="23"/>
      <c r="V9" s="23"/>
      <c r="W9" s="23"/>
      <c r="X9" s="18"/>
    </row>
    <row r="10" spans="1:24" ht="12.75" customHeight="1" x14ac:dyDescent="0.4">
      <c r="C10" s="730"/>
      <c r="D10" s="730"/>
      <c r="E10" s="730"/>
      <c r="F10" s="284"/>
      <c r="G10" s="284"/>
      <c r="H10" s="284"/>
      <c r="I10" s="284"/>
      <c r="J10" s="23"/>
      <c r="K10" s="23"/>
      <c r="L10" s="23"/>
      <c r="M10" s="23"/>
      <c r="N10" s="23"/>
      <c r="O10" s="23"/>
      <c r="P10" s="23"/>
      <c r="Q10" s="23"/>
      <c r="R10" s="23"/>
      <c r="S10" s="23"/>
      <c r="T10" s="23"/>
      <c r="U10" s="23"/>
      <c r="V10" s="23"/>
      <c r="W10" s="23"/>
      <c r="X10" s="18"/>
    </row>
    <row r="11" spans="1:24" ht="5.0999999999999996" customHeight="1" thickBot="1" x14ac:dyDescent="0.45">
      <c r="C11" s="18"/>
      <c r="D11" s="18"/>
      <c r="E11" s="18"/>
      <c r="F11" s="18"/>
      <c r="G11" s="18"/>
      <c r="H11" s="18"/>
      <c r="I11" s="18"/>
      <c r="J11" s="18"/>
      <c r="K11" s="18"/>
      <c r="L11" s="18"/>
      <c r="M11" s="18"/>
      <c r="N11" s="18"/>
      <c r="O11" s="18"/>
      <c r="P11" s="18"/>
      <c r="Q11" s="18"/>
      <c r="R11" s="18"/>
      <c r="S11" s="18"/>
      <c r="T11" s="18"/>
      <c r="U11" s="18"/>
      <c r="V11" s="18"/>
      <c r="W11" s="18"/>
      <c r="X11" s="18"/>
    </row>
    <row r="12" spans="1:24" ht="12" customHeight="1" x14ac:dyDescent="0.4">
      <c r="B12" s="16" t="s">
        <v>423</v>
      </c>
      <c r="C12" s="731" t="s">
        <v>1356</v>
      </c>
      <c r="D12" s="732"/>
      <c r="E12" s="732"/>
      <c r="F12" s="732"/>
      <c r="G12" s="732"/>
      <c r="H12" s="735" t="str" cm="1">
        <f t="array" aca="1" ref="H12" ca="1">OFFSET(INDIRECT($A$1),2,6)&amp;""</f>
        <v/>
      </c>
      <c r="I12" s="735"/>
      <c r="J12" s="735"/>
      <c r="K12" s="735"/>
      <c r="L12" s="735"/>
      <c r="M12" s="735"/>
      <c r="N12" s="735"/>
      <c r="O12" s="735"/>
      <c r="P12" s="735"/>
      <c r="Q12" s="735"/>
      <c r="R12" s="735"/>
      <c r="S12" s="735"/>
      <c r="T12" s="735"/>
      <c r="U12" s="735"/>
      <c r="V12" s="735"/>
      <c r="W12" s="736"/>
      <c r="X12" s="18"/>
    </row>
    <row r="13" spans="1:24" x14ac:dyDescent="0.4">
      <c r="C13" s="733"/>
      <c r="D13" s="734"/>
      <c r="E13" s="734"/>
      <c r="F13" s="734"/>
      <c r="G13" s="734"/>
      <c r="H13" s="737"/>
      <c r="I13" s="737"/>
      <c r="J13" s="737"/>
      <c r="K13" s="737"/>
      <c r="L13" s="737"/>
      <c r="M13" s="737"/>
      <c r="N13" s="737"/>
      <c r="O13" s="737"/>
      <c r="P13" s="737"/>
      <c r="Q13" s="737"/>
      <c r="R13" s="737"/>
      <c r="S13" s="737"/>
      <c r="T13" s="737"/>
      <c r="U13" s="737"/>
      <c r="V13" s="737"/>
      <c r="W13" s="738"/>
      <c r="X13" s="18"/>
    </row>
    <row r="14" spans="1:24" x14ac:dyDescent="0.4">
      <c r="C14" s="733" t="s">
        <v>1357</v>
      </c>
      <c r="D14" s="734"/>
      <c r="E14" s="734"/>
      <c r="F14" s="734"/>
      <c r="G14" s="734"/>
      <c r="H14" s="737" t="str" cm="1">
        <f t="array" aca="1" ref="H14" ca="1">OFFSET(INDIRECT($A$1),3,6)&amp;""</f>
        <v/>
      </c>
      <c r="I14" s="737"/>
      <c r="J14" s="737"/>
      <c r="K14" s="737"/>
      <c r="L14" s="737"/>
      <c r="M14" s="737"/>
      <c r="N14" s="737"/>
      <c r="O14" s="737"/>
      <c r="P14" s="737"/>
      <c r="Q14" s="737"/>
      <c r="R14" s="737"/>
      <c r="S14" s="737"/>
      <c r="T14" s="737"/>
      <c r="U14" s="737"/>
      <c r="V14" s="737"/>
      <c r="W14" s="738"/>
      <c r="X14" s="18"/>
    </row>
    <row r="15" spans="1:24" x14ac:dyDescent="0.4">
      <c r="C15" s="733"/>
      <c r="D15" s="734"/>
      <c r="E15" s="734"/>
      <c r="F15" s="734"/>
      <c r="G15" s="734"/>
      <c r="H15" s="737"/>
      <c r="I15" s="737"/>
      <c r="J15" s="737"/>
      <c r="K15" s="737"/>
      <c r="L15" s="737"/>
      <c r="M15" s="737"/>
      <c r="N15" s="737"/>
      <c r="O15" s="737"/>
      <c r="P15" s="737"/>
      <c r="Q15" s="737"/>
      <c r="R15" s="737"/>
      <c r="S15" s="737"/>
      <c r="T15" s="737"/>
      <c r="U15" s="737"/>
      <c r="V15" s="737"/>
      <c r="W15" s="738"/>
      <c r="X15" s="18"/>
    </row>
    <row r="16" spans="1:24" x14ac:dyDescent="0.4">
      <c r="C16" s="733" t="s">
        <v>1358</v>
      </c>
      <c r="D16" s="734"/>
      <c r="E16" s="734"/>
      <c r="F16" s="751" t="str" cm="1">
        <f t="array" aca="1" ref="F16" ca="1">OFFSET(INDIRECT($A$1),4,6)&amp;""</f>
        <v/>
      </c>
      <c r="G16" s="751"/>
      <c r="H16" s="737" t="str" cm="1">
        <f t="array" aca="1" ref="H16" ca="1">OFFSET(INDIRECT($A$1),5,6)&amp;""</f>
        <v/>
      </c>
      <c r="I16" s="737"/>
      <c r="J16" s="737"/>
      <c r="K16" s="737"/>
      <c r="L16" s="737"/>
      <c r="M16" s="737"/>
      <c r="N16" s="737"/>
      <c r="O16" s="737"/>
      <c r="P16" s="737"/>
      <c r="Q16" s="737"/>
      <c r="R16" s="737"/>
      <c r="S16" s="737"/>
      <c r="T16" s="737"/>
      <c r="U16" s="737"/>
      <c r="V16" s="737"/>
      <c r="W16" s="738"/>
      <c r="X16" s="18"/>
    </row>
    <row r="17" spans="3:24" x14ac:dyDescent="0.4">
      <c r="C17" s="733"/>
      <c r="D17" s="734"/>
      <c r="E17" s="734"/>
      <c r="F17" s="751"/>
      <c r="G17" s="751"/>
      <c r="H17" s="737"/>
      <c r="I17" s="737"/>
      <c r="J17" s="737"/>
      <c r="K17" s="737"/>
      <c r="L17" s="737"/>
      <c r="M17" s="737"/>
      <c r="N17" s="737"/>
      <c r="O17" s="737"/>
      <c r="P17" s="737"/>
      <c r="Q17" s="737"/>
      <c r="R17" s="737"/>
      <c r="S17" s="737"/>
      <c r="T17" s="737"/>
      <c r="U17" s="737"/>
      <c r="V17" s="737"/>
      <c r="W17" s="738"/>
      <c r="X17" s="18"/>
    </row>
    <row r="18" spans="3:24" x14ac:dyDescent="0.4">
      <c r="C18" s="733" t="s">
        <v>1359</v>
      </c>
      <c r="D18" s="734"/>
      <c r="E18" s="734"/>
      <c r="F18" s="734"/>
      <c r="G18" s="734"/>
      <c r="H18" s="532" t="str" cm="1">
        <f t="array" aca="1" ref="H18" ca="1">OFFSET(INDIRECT($A$1),6,6)&amp;""</f>
        <v/>
      </c>
      <c r="I18" s="533"/>
      <c r="J18" s="533"/>
      <c r="K18" s="533"/>
      <c r="L18" s="533"/>
      <c r="M18" s="533"/>
      <c r="N18" s="533"/>
      <c r="O18" s="533"/>
      <c r="P18" s="533"/>
      <c r="Q18" s="533"/>
      <c r="R18" s="533"/>
      <c r="S18" s="533"/>
      <c r="T18" s="747"/>
      <c r="U18" s="747"/>
      <c r="V18" s="747"/>
      <c r="W18" s="748"/>
      <c r="X18" s="18"/>
    </row>
    <row r="19" spans="3:24" x14ac:dyDescent="0.4">
      <c r="C19" s="733"/>
      <c r="D19" s="734"/>
      <c r="E19" s="734"/>
      <c r="F19" s="734"/>
      <c r="G19" s="734"/>
      <c r="H19" s="535"/>
      <c r="I19" s="536"/>
      <c r="J19" s="536"/>
      <c r="K19" s="536"/>
      <c r="L19" s="536"/>
      <c r="M19" s="536"/>
      <c r="N19" s="536"/>
      <c r="O19" s="536"/>
      <c r="P19" s="536"/>
      <c r="Q19" s="536"/>
      <c r="R19" s="536"/>
      <c r="S19" s="536"/>
      <c r="T19" s="749"/>
      <c r="U19" s="749"/>
      <c r="V19" s="749"/>
      <c r="W19" s="750"/>
      <c r="X19" s="18"/>
    </row>
    <row r="20" spans="3:24" ht="12.75" customHeight="1" x14ac:dyDescent="0.4">
      <c r="C20" s="733" t="s">
        <v>1360</v>
      </c>
      <c r="D20" s="734"/>
      <c r="E20" s="734"/>
      <c r="F20" s="734"/>
      <c r="G20" s="734"/>
      <c r="H20" s="558" t="str" cm="1">
        <f t="array" aca="1" ref="H20" ca="1">OFFSET(INDIRECT($A$1),7,6)&amp;""</f>
        <v/>
      </c>
      <c r="I20" s="559"/>
      <c r="J20" s="559"/>
      <c r="K20" s="559"/>
      <c r="L20" s="559"/>
      <c r="M20" s="747"/>
      <c r="N20" s="747"/>
      <c r="O20" s="747"/>
      <c r="P20" s="747"/>
      <c r="Q20" s="747"/>
      <c r="R20" s="747"/>
      <c r="S20" s="747"/>
      <c r="T20" s="747"/>
      <c r="U20" s="747"/>
      <c r="V20" s="747"/>
      <c r="W20" s="748"/>
      <c r="X20" s="18"/>
    </row>
    <row r="21" spans="3:24" x14ac:dyDescent="0.4">
      <c r="C21" s="733"/>
      <c r="D21" s="734"/>
      <c r="E21" s="734"/>
      <c r="F21" s="734"/>
      <c r="G21" s="734"/>
      <c r="H21" s="562"/>
      <c r="I21" s="563"/>
      <c r="J21" s="563"/>
      <c r="K21" s="563"/>
      <c r="L21" s="563"/>
      <c r="M21" s="749"/>
      <c r="N21" s="749"/>
      <c r="O21" s="749"/>
      <c r="P21" s="749"/>
      <c r="Q21" s="749"/>
      <c r="R21" s="749"/>
      <c r="S21" s="749"/>
      <c r="T21" s="749"/>
      <c r="U21" s="749"/>
      <c r="V21" s="749"/>
      <c r="W21" s="750"/>
      <c r="X21" s="18"/>
    </row>
    <row r="22" spans="3:24" ht="18.75" customHeight="1" x14ac:dyDescent="0.4">
      <c r="C22" s="733" t="s">
        <v>1361</v>
      </c>
      <c r="D22" s="734"/>
      <c r="E22" s="734"/>
      <c r="F22" s="734"/>
      <c r="G22" s="734"/>
      <c r="H22" s="756" t="str" cm="1">
        <f t="array" aca="1" ref="H22" ca="1">OFFSET(INDIRECT($A$1),8,6)&amp;""</f>
        <v/>
      </c>
      <c r="I22" s="757"/>
      <c r="J22" s="757"/>
      <c r="K22" s="757"/>
      <c r="L22" s="757"/>
      <c r="M22" s="747"/>
      <c r="N22" s="747"/>
      <c r="O22" s="747"/>
      <c r="P22" s="747"/>
      <c r="Q22" s="747"/>
      <c r="R22" s="747"/>
      <c r="S22" s="747"/>
      <c r="T22" s="747"/>
      <c r="U22" s="747"/>
      <c r="V22" s="747"/>
      <c r="W22" s="748"/>
      <c r="X22" s="18"/>
    </row>
    <row r="23" spans="3:24" x14ac:dyDescent="0.4">
      <c r="C23" s="733"/>
      <c r="D23" s="734"/>
      <c r="E23" s="734"/>
      <c r="F23" s="734"/>
      <c r="G23" s="734"/>
      <c r="H23" s="758"/>
      <c r="I23" s="759"/>
      <c r="J23" s="759"/>
      <c r="K23" s="759"/>
      <c r="L23" s="759"/>
      <c r="M23" s="749"/>
      <c r="N23" s="749"/>
      <c r="O23" s="749"/>
      <c r="P23" s="749"/>
      <c r="Q23" s="749"/>
      <c r="R23" s="749"/>
      <c r="S23" s="749"/>
      <c r="T23" s="749"/>
      <c r="U23" s="749"/>
      <c r="V23" s="749"/>
      <c r="W23" s="750"/>
      <c r="X23" s="18"/>
    </row>
    <row r="24" spans="3:24" x14ac:dyDescent="0.4">
      <c r="C24" s="733" t="s">
        <v>1362</v>
      </c>
      <c r="D24" s="734"/>
      <c r="E24" s="734"/>
      <c r="F24" s="558" t="str" cm="1">
        <f t="array" aca="1" ref="F24" ca="1">OFFSET(INDIRECT($A$1),9,6)&amp;""</f>
        <v/>
      </c>
      <c r="G24" s="559"/>
      <c r="H24" s="559"/>
      <c r="I24" s="559"/>
      <c r="J24" s="755" t="s">
        <v>1363</v>
      </c>
      <c r="K24" s="755"/>
      <c r="L24" s="755"/>
      <c r="M24" s="532" t="str" cm="1">
        <f t="array" aca="1" ref="M24" ca="1">OFFSET(INDIRECT($A$1),11,6)&amp;""</f>
        <v/>
      </c>
      <c r="N24" s="533"/>
      <c r="O24" s="533"/>
      <c r="P24" s="533"/>
      <c r="Q24" s="533"/>
      <c r="R24" s="533"/>
      <c r="S24" s="533"/>
      <c r="T24" s="533"/>
      <c r="U24" s="533"/>
      <c r="V24" s="533"/>
      <c r="W24" s="534"/>
      <c r="X24" s="18"/>
    </row>
    <row r="25" spans="3:24" x14ac:dyDescent="0.4">
      <c r="C25" s="733"/>
      <c r="D25" s="734"/>
      <c r="E25" s="734"/>
      <c r="F25" s="562"/>
      <c r="G25" s="563"/>
      <c r="H25" s="563"/>
      <c r="I25" s="563"/>
      <c r="J25" s="755"/>
      <c r="K25" s="755"/>
      <c r="L25" s="755"/>
      <c r="M25" s="535"/>
      <c r="N25" s="536"/>
      <c r="O25" s="536"/>
      <c r="P25" s="536"/>
      <c r="Q25" s="536"/>
      <c r="R25" s="536"/>
      <c r="S25" s="536"/>
      <c r="T25" s="536"/>
      <c r="U25" s="536"/>
      <c r="V25" s="536"/>
      <c r="W25" s="537"/>
      <c r="X25" s="18"/>
    </row>
    <row r="26" spans="3:24" x14ac:dyDescent="0.4">
      <c r="C26" s="733" t="s">
        <v>1364</v>
      </c>
      <c r="D26" s="734"/>
      <c r="E26" s="734"/>
      <c r="F26" s="532" t="str" cm="1">
        <f t="array" aca="1" ref="F26" ca="1">OFFSET(INDIRECT($A$1),12,6)&amp;""</f>
        <v/>
      </c>
      <c r="G26" s="533"/>
      <c r="H26" s="533"/>
      <c r="I26" s="533"/>
      <c r="J26" s="533"/>
      <c r="K26" s="533"/>
      <c r="L26" s="649"/>
      <c r="M26" s="532" t="str" cm="1">
        <f t="array" aca="1" ref="M26" ca="1">OFFSET(INDIRECT($A$1),13,6)&amp;""</f>
        <v/>
      </c>
      <c r="N26" s="533"/>
      <c r="O26" s="533"/>
      <c r="P26" s="533"/>
      <c r="Q26" s="533"/>
      <c r="R26" s="533"/>
      <c r="S26" s="533"/>
      <c r="T26" s="747"/>
      <c r="U26" s="747"/>
      <c r="V26" s="747"/>
      <c r="W26" s="748"/>
      <c r="X26" s="18"/>
    </row>
    <row r="27" spans="3:24" x14ac:dyDescent="0.4">
      <c r="C27" s="733"/>
      <c r="D27" s="734"/>
      <c r="E27" s="734"/>
      <c r="F27" s="627"/>
      <c r="G27" s="628"/>
      <c r="H27" s="628"/>
      <c r="I27" s="628"/>
      <c r="J27" s="628"/>
      <c r="K27" s="628"/>
      <c r="L27" s="760"/>
      <c r="M27" s="627"/>
      <c r="N27" s="628"/>
      <c r="O27" s="628"/>
      <c r="P27" s="628"/>
      <c r="Q27" s="628"/>
      <c r="R27" s="628"/>
      <c r="S27" s="628"/>
      <c r="T27" s="775"/>
      <c r="U27" s="775"/>
      <c r="V27" s="775"/>
      <c r="W27" s="776"/>
      <c r="X27" s="18"/>
    </row>
    <row r="28" spans="3:24" x14ac:dyDescent="0.4">
      <c r="C28" s="733"/>
      <c r="D28" s="734"/>
      <c r="E28" s="734"/>
      <c r="F28" s="627"/>
      <c r="G28" s="628"/>
      <c r="H28" s="628"/>
      <c r="I28" s="628"/>
      <c r="J28" s="628"/>
      <c r="K28" s="628"/>
      <c r="L28" s="760"/>
      <c r="M28" s="627"/>
      <c r="N28" s="628"/>
      <c r="O28" s="628"/>
      <c r="P28" s="628"/>
      <c r="Q28" s="628"/>
      <c r="R28" s="628"/>
      <c r="S28" s="628"/>
      <c r="T28" s="775"/>
      <c r="U28" s="775"/>
      <c r="V28" s="775"/>
      <c r="W28" s="776"/>
      <c r="X28" s="18"/>
    </row>
    <row r="29" spans="3:24" x14ac:dyDescent="0.4">
      <c r="C29" s="733"/>
      <c r="D29" s="734"/>
      <c r="E29" s="734"/>
      <c r="F29" s="535"/>
      <c r="G29" s="536"/>
      <c r="H29" s="536"/>
      <c r="I29" s="536"/>
      <c r="J29" s="536"/>
      <c r="K29" s="536"/>
      <c r="L29" s="551"/>
      <c r="M29" s="535"/>
      <c r="N29" s="536"/>
      <c r="O29" s="536"/>
      <c r="P29" s="536"/>
      <c r="Q29" s="536"/>
      <c r="R29" s="536"/>
      <c r="S29" s="536"/>
      <c r="T29" s="749"/>
      <c r="U29" s="749"/>
      <c r="V29" s="749"/>
      <c r="W29" s="750"/>
      <c r="X29" s="18"/>
    </row>
    <row r="30" spans="3:24" x14ac:dyDescent="0.4">
      <c r="C30" s="482" t="s">
        <v>1365</v>
      </c>
      <c r="D30" s="483"/>
      <c r="E30" s="483"/>
      <c r="F30" s="483"/>
      <c r="G30" s="483"/>
      <c r="H30" s="483"/>
      <c r="I30" s="483"/>
      <c r="J30" s="483"/>
      <c r="K30" s="483"/>
      <c r="L30" s="483"/>
      <c r="M30" s="483"/>
      <c r="N30" s="483"/>
      <c r="O30" s="483"/>
      <c r="P30" s="483"/>
      <c r="Q30" s="483"/>
      <c r="R30" s="483"/>
      <c r="S30" s="483"/>
      <c r="T30" s="777"/>
      <c r="U30" s="777"/>
      <c r="V30" s="777"/>
      <c r="W30" s="778"/>
      <c r="X30" s="18"/>
    </row>
    <row r="31" spans="3:24" x14ac:dyDescent="0.4">
      <c r="C31" s="485"/>
      <c r="D31" s="486"/>
      <c r="E31" s="486"/>
      <c r="F31" s="486"/>
      <c r="G31" s="486"/>
      <c r="H31" s="486"/>
      <c r="I31" s="486"/>
      <c r="J31" s="486"/>
      <c r="K31" s="486"/>
      <c r="L31" s="486"/>
      <c r="M31" s="486"/>
      <c r="N31" s="486"/>
      <c r="O31" s="486"/>
      <c r="P31" s="486"/>
      <c r="Q31" s="486"/>
      <c r="R31" s="486"/>
      <c r="S31" s="486"/>
      <c r="T31" s="779"/>
      <c r="U31" s="779"/>
      <c r="V31" s="779"/>
      <c r="W31" s="780"/>
      <c r="X31" s="18"/>
    </row>
    <row r="32" spans="3:24" x14ac:dyDescent="0.4">
      <c r="C32" s="761" t="str" cm="1">
        <f t="array" aca="1" ref="C32" ca="1">OFFSET(INDIRECT($A$1),14,6)&amp;""</f>
        <v/>
      </c>
      <c r="D32" s="762"/>
      <c r="E32" s="762"/>
      <c r="F32" s="762"/>
      <c r="G32" s="762"/>
      <c r="H32" s="762"/>
      <c r="I32" s="762"/>
      <c r="J32" s="762"/>
      <c r="K32" s="762"/>
      <c r="L32" s="762"/>
      <c r="M32" s="762"/>
      <c r="N32" s="762"/>
      <c r="O32" s="762"/>
      <c r="P32" s="762"/>
      <c r="Q32" s="762"/>
      <c r="R32" s="762"/>
      <c r="S32" s="762"/>
      <c r="T32" s="762"/>
      <c r="U32" s="762"/>
      <c r="V32" s="762"/>
      <c r="W32" s="763"/>
      <c r="X32" s="18"/>
    </row>
    <row r="33" spans="3:24" x14ac:dyDescent="0.4">
      <c r="C33" s="761"/>
      <c r="D33" s="762"/>
      <c r="E33" s="762"/>
      <c r="F33" s="762"/>
      <c r="G33" s="762"/>
      <c r="H33" s="762"/>
      <c r="I33" s="762"/>
      <c r="J33" s="762"/>
      <c r="K33" s="762"/>
      <c r="L33" s="762"/>
      <c r="M33" s="762"/>
      <c r="N33" s="762"/>
      <c r="O33" s="762"/>
      <c r="P33" s="762"/>
      <c r="Q33" s="762"/>
      <c r="R33" s="762"/>
      <c r="S33" s="762"/>
      <c r="T33" s="762"/>
      <c r="U33" s="762"/>
      <c r="V33" s="762"/>
      <c r="W33" s="763"/>
      <c r="X33" s="18"/>
    </row>
    <row r="34" spans="3:24" x14ac:dyDescent="0.4">
      <c r="C34" s="761"/>
      <c r="D34" s="762"/>
      <c r="E34" s="762"/>
      <c r="F34" s="762"/>
      <c r="G34" s="762"/>
      <c r="H34" s="762"/>
      <c r="I34" s="762"/>
      <c r="J34" s="762"/>
      <c r="K34" s="762"/>
      <c r="L34" s="762"/>
      <c r="M34" s="762"/>
      <c r="N34" s="762"/>
      <c r="O34" s="762"/>
      <c r="P34" s="762"/>
      <c r="Q34" s="762"/>
      <c r="R34" s="762"/>
      <c r="S34" s="762"/>
      <c r="T34" s="762"/>
      <c r="U34" s="762"/>
      <c r="V34" s="762"/>
      <c r="W34" s="763"/>
      <c r="X34" s="18"/>
    </row>
    <row r="35" spans="3:24" x14ac:dyDescent="0.4">
      <c r="C35" s="761"/>
      <c r="D35" s="762"/>
      <c r="E35" s="762"/>
      <c r="F35" s="762"/>
      <c r="G35" s="762"/>
      <c r="H35" s="762"/>
      <c r="I35" s="762"/>
      <c r="J35" s="762"/>
      <c r="K35" s="762"/>
      <c r="L35" s="762"/>
      <c r="M35" s="762"/>
      <c r="N35" s="762"/>
      <c r="O35" s="762"/>
      <c r="P35" s="762"/>
      <c r="Q35" s="762"/>
      <c r="R35" s="762"/>
      <c r="S35" s="762"/>
      <c r="T35" s="762"/>
      <c r="U35" s="762"/>
      <c r="V35" s="762"/>
      <c r="W35" s="763"/>
      <c r="X35" s="18"/>
    </row>
    <row r="36" spans="3:24" x14ac:dyDescent="0.4">
      <c r="C36" s="761"/>
      <c r="D36" s="762"/>
      <c r="E36" s="762"/>
      <c r="F36" s="762"/>
      <c r="G36" s="762"/>
      <c r="H36" s="762"/>
      <c r="I36" s="762"/>
      <c r="J36" s="762"/>
      <c r="K36" s="762"/>
      <c r="L36" s="762"/>
      <c r="M36" s="762"/>
      <c r="N36" s="762"/>
      <c r="O36" s="762"/>
      <c r="P36" s="762"/>
      <c r="Q36" s="762"/>
      <c r="R36" s="762"/>
      <c r="S36" s="762"/>
      <c r="T36" s="762"/>
      <c r="U36" s="762"/>
      <c r="V36" s="762"/>
      <c r="W36" s="763"/>
      <c r="X36" s="18"/>
    </row>
    <row r="37" spans="3:24" x14ac:dyDescent="0.4">
      <c r="C37" s="761"/>
      <c r="D37" s="762"/>
      <c r="E37" s="762"/>
      <c r="F37" s="762"/>
      <c r="G37" s="762"/>
      <c r="H37" s="762"/>
      <c r="I37" s="762"/>
      <c r="J37" s="762"/>
      <c r="K37" s="762"/>
      <c r="L37" s="762"/>
      <c r="M37" s="762"/>
      <c r="N37" s="762"/>
      <c r="O37" s="762"/>
      <c r="P37" s="762"/>
      <c r="Q37" s="762"/>
      <c r="R37" s="762"/>
      <c r="S37" s="762"/>
      <c r="T37" s="762"/>
      <c r="U37" s="762"/>
      <c r="V37" s="762"/>
      <c r="W37" s="763"/>
      <c r="X37" s="18"/>
    </row>
    <row r="38" spans="3:24" x14ac:dyDescent="0.4">
      <c r="C38" s="761"/>
      <c r="D38" s="762"/>
      <c r="E38" s="762"/>
      <c r="F38" s="762"/>
      <c r="G38" s="762"/>
      <c r="H38" s="762"/>
      <c r="I38" s="762"/>
      <c r="J38" s="762"/>
      <c r="K38" s="762"/>
      <c r="L38" s="762"/>
      <c r="M38" s="762"/>
      <c r="N38" s="762"/>
      <c r="O38" s="762"/>
      <c r="P38" s="762"/>
      <c r="Q38" s="762"/>
      <c r="R38" s="762"/>
      <c r="S38" s="762"/>
      <c r="T38" s="762"/>
      <c r="U38" s="762"/>
      <c r="V38" s="762"/>
      <c r="W38" s="763"/>
      <c r="X38" s="18"/>
    </row>
    <row r="39" spans="3:24" x14ac:dyDescent="0.4">
      <c r="C39" s="761"/>
      <c r="D39" s="762"/>
      <c r="E39" s="762"/>
      <c r="F39" s="762"/>
      <c r="G39" s="762"/>
      <c r="H39" s="762"/>
      <c r="I39" s="762"/>
      <c r="J39" s="762"/>
      <c r="K39" s="762"/>
      <c r="L39" s="762"/>
      <c r="M39" s="762"/>
      <c r="N39" s="762"/>
      <c r="O39" s="762"/>
      <c r="P39" s="762"/>
      <c r="Q39" s="762"/>
      <c r="R39" s="762"/>
      <c r="S39" s="762"/>
      <c r="T39" s="762"/>
      <c r="U39" s="762"/>
      <c r="V39" s="762"/>
      <c r="W39" s="763"/>
      <c r="X39" s="18"/>
    </row>
    <row r="40" spans="3:24" x14ac:dyDescent="0.4">
      <c r="C40" s="761"/>
      <c r="D40" s="762"/>
      <c r="E40" s="762"/>
      <c r="F40" s="762"/>
      <c r="G40" s="762"/>
      <c r="H40" s="762"/>
      <c r="I40" s="762"/>
      <c r="J40" s="762"/>
      <c r="K40" s="762"/>
      <c r="L40" s="762"/>
      <c r="M40" s="762"/>
      <c r="N40" s="762"/>
      <c r="O40" s="762"/>
      <c r="P40" s="762"/>
      <c r="Q40" s="762"/>
      <c r="R40" s="762"/>
      <c r="S40" s="762"/>
      <c r="T40" s="762"/>
      <c r="U40" s="762"/>
      <c r="V40" s="762"/>
      <c r="W40" s="763"/>
      <c r="X40" s="18"/>
    </row>
    <row r="41" spans="3:24" x14ac:dyDescent="0.4">
      <c r="C41" s="761"/>
      <c r="D41" s="762"/>
      <c r="E41" s="762"/>
      <c r="F41" s="762"/>
      <c r="G41" s="762"/>
      <c r="H41" s="762"/>
      <c r="I41" s="762"/>
      <c r="J41" s="762"/>
      <c r="K41" s="762"/>
      <c r="L41" s="762"/>
      <c r="M41" s="762"/>
      <c r="N41" s="762"/>
      <c r="O41" s="762"/>
      <c r="P41" s="762"/>
      <c r="Q41" s="762"/>
      <c r="R41" s="762"/>
      <c r="S41" s="762"/>
      <c r="T41" s="762"/>
      <c r="U41" s="762"/>
      <c r="V41" s="762"/>
      <c r="W41" s="763"/>
      <c r="X41" s="18"/>
    </row>
    <row r="42" spans="3:24" x14ac:dyDescent="0.4">
      <c r="C42" s="761"/>
      <c r="D42" s="762"/>
      <c r="E42" s="762"/>
      <c r="F42" s="762"/>
      <c r="G42" s="762"/>
      <c r="H42" s="762"/>
      <c r="I42" s="762"/>
      <c r="J42" s="762"/>
      <c r="K42" s="762"/>
      <c r="L42" s="762"/>
      <c r="M42" s="762"/>
      <c r="N42" s="762"/>
      <c r="O42" s="762"/>
      <c r="P42" s="762"/>
      <c r="Q42" s="762"/>
      <c r="R42" s="762"/>
      <c r="S42" s="762"/>
      <c r="T42" s="762"/>
      <c r="U42" s="762"/>
      <c r="V42" s="762"/>
      <c r="W42" s="763"/>
      <c r="X42" s="18"/>
    </row>
    <row r="43" spans="3:24" x14ac:dyDescent="0.4">
      <c r="C43" s="761"/>
      <c r="D43" s="762"/>
      <c r="E43" s="762"/>
      <c r="F43" s="762"/>
      <c r="G43" s="762"/>
      <c r="H43" s="762"/>
      <c r="I43" s="762"/>
      <c r="J43" s="762"/>
      <c r="K43" s="762"/>
      <c r="L43" s="762"/>
      <c r="M43" s="762"/>
      <c r="N43" s="762"/>
      <c r="O43" s="762"/>
      <c r="P43" s="762"/>
      <c r="Q43" s="762"/>
      <c r="R43" s="762"/>
      <c r="S43" s="762"/>
      <c r="T43" s="762"/>
      <c r="U43" s="762"/>
      <c r="V43" s="762"/>
      <c r="W43" s="763"/>
      <c r="X43" s="18"/>
    </row>
    <row r="44" spans="3:24" x14ac:dyDescent="0.4">
      <c r="C44" s="761"/>
      <c r="D44" s="762"/>
      <c r="E44" s="762"/>
      <c r="F44" s="762"/>
      <c r="G44" s="762"/>
      <c r="H44" s="762"/>
      <c r="I44" s="762"/>
      <c r="J44" s="762"/>
      <c r="K44" s="762"/>
      <c r="L44" s="762"/>
      <c r="M44" s="762"/>
      <c r="N44" s="762"/>
      <c r="O44" s="762"/>
      <c r="P44" s="762"/>
      <c r="Q44" s="762"/>
      <c r="R44" s="762"/>
      <c r="S44" s="762"/>
      <c r="T44" s="762"/>
      <c r="U44" s="762"/>
      <c r="V44" s="762"/>
      <c r="W44" s="763"/>
      <c r="X44" s="18"/>
    </row>
    <row r="45" spans="3:24" x14ac:dyDescent="0.4">
      <c r="C45" s="761"/>
      <c r="D45" s="762"/>
      <c r="E45" s="762"/>
      <c r="F45" s="762"/>
      <c r="G45" s="762"/>
      <c r="H45" s="762"/>
      <c r="I45" s="762"/>
      <c r="J45" s="762"/>
      <c r="K45" s="762"/>
      <c r="L45" s="762"/>
      <c r="M45" s="762"/>
      <c r="N45" s="762"/>
      <c r="O45" s="762"/>
      <c r="P45" s="762"/>
      <c r="Q45" s="762"/>
      <c r="R45" s="762"/>
      <c r="S45" s="762"/>
      <c r="T45" s="762"/>
      <c r="U45" s="762"/>
      <c r="V45" s="762"/>
      <c r="W45" s="763"/>
      <c r="X45" s="18"/>
    </row>
    <row r="46" spans="3:24" x14ac:dyDescent="0.4">
      <c r="C46" s="761"/>
      <c r="D46" s="762"/>
      <c r="E46" s="762"/>
      <c r="F46" s="762"/>
      <c r="G46" s="762"/>
      <c r="H46" s="762"/>
      <c r="I46" s="762"/>
      <c r="J46" s="762"/>
      <c r="K46" s="762"/>
      <c r="L46" s="762"/>
      <c r="M46" s="762"/>
      <c r="N46" s="762"/>
      <c r="O46" s="762"/>
      <c r="P46" s="762"/>
      <c r="Q46" s="762"/>
      <c r="R46" s="762"/>
      <c r="S46" s="762"/>
      <c r="T46" s="762"/>
      <c r="U46" s="762"/>
      <c r="V46" s="762"/>
      <c r="W46" s="763"/>
      <c r="X46" s="18"/>
    </row>
    <row r="47" spans="3:24" x14ac:dyDescent="0.4">
      <c r="C47" s="761"/>
      <c r="D47" s="762"/>
      <c r="E47" s="762"/>
      <c r="F47" s="762"/>
      <c r="G47" s="762"/>
      <c r="H47" s="762"/>
      <c r="I47" s="762"/>
      <c r="J47" s="762"/>
      <c r="K47" s="762"/>
      <c r="L47" s="762"/>
      <c r="M47" s="762"/>
      <c r="N47" s="762"/>
      <c r="O47" s="762"/>
      <c r="P47" s="762"/>
      <c r="Q47" s="762"/>
      <c r="R47" s="762"/>
      <c r="S47" s="762"/>
      <c r="T47" s="762"/>
      <c r="U47" s="762"/>
      <c r="V47" s="762"/>
      <c r="W47" s="763"/>
      <c r="X47" s="18"/>
    </row>
    <row r="48" spans="3:24" x14ac:dyDescent="0.4">
      <c r="C48" s="761"/>
      <c r="D48" s="762"/>
      <c r="E48" s="762"/>
      <c r="F48" s="762"/>
      <c r="G48" s="762"/>
      <c r="H48" s="762"/>
      <c r="I48" s="762"/>
      <c r="J48" s="762"/>
      <c r="K48" s="762"/>
      <c r="L48" s="762"/>
      <c r="M48" s="762"/>
      <c r="N48" s="762"/>
      <c r="O48" s="762"/>
      <c r="P48" s="762"/>
      <c r="Q48" s="762"/>
      <c r="R48" s="762"/>
      <c r="S48" s="762"/>
      <c r="T48" s="762"/>
      <c r="U48" s="762"/>
      <c r="V48" s="762"/>
      <c r="W48" s="763"/>
      <c r="X48" s="18"/>
    </row>
    <row r="49" spans="2:24" x14ac:dyDescent="0.4">
      <c r="C49" s="761"/>
      <c r="D49" s="762"/>
      <c r="E49" s="762"/>
      <c r="F49" s="762"/>
      <c r="G49" s="762"/>
      <c r="H49" s="762"/>
      <c r="I49" s="762"/>
      <c r="J49" s="762"/>
      <c r="K49" s="762"/>
      <c r="L49" s="762"/>
      <c r="M49" s="762"/>
      <c r="N49" s="762"/>
      <c r="O49" s="762"/>
      <c r="P49" s="762"/>
      <c r="Q49" s="762"/>
      <c r="R49" s="762"/>
      <c r="S49" s="762"/>
      <c r="T49" s="762"/>
      <c r="U49" s="762"/>
      <c r="V49" s="762"/>
      <c r="W49" s="763"/>
      <c r="X49" s="18"/>
    </row>
    <row r="50" spans="2:24" x14ac:dyDescent="0.4">
      <c r="C50" s="761"/>
      <c r="D50" s="762"/>
      <c r="E50" s="762"/>
      <c r="F50" s="762"/>
      <c r="G50" s="762"/>
      <c r="H50" s="762"/>
      <c r="I50" s="762"/>
      <c r="J50" s="762"/>
      <c r="K50" s="762"/>
      <c r="L50" s="762"/>
      <c r="M50" s="762"/>
      <c r="N50" s="762"/>
      <c r="O50" s="762"/>
      <c r="P50" s="762"/>
      <c r="Q50" s="762"/>
      <c r="R50" s="762"/>
      <c r="S50" s="762"/>
      <c r="T50" s="762"/>
      <c r="U50" s="762"/>
      <c r="V50" s="762"/>
      <c r="W50" s="763"/>
      <c r="X50" s="18"/>
    </row>
    <row r="51" spans="2:24" x14ac:dyDescent="0.4">
      <c r="C51" s="764"/>
      <c r="D51" s="765"/>
      <c r="E51" s="765"/>
      <c r="F51" s="765"/>
      <c r="G51" s="765"/>
      <c r="H51" s="765"/>
      <c r="I51" s="765"/>
      <c r="J51" s="765"/>
      <c r="K51" s="765"/>
      <c r="L51" s="765"/>
      <c r="M51" s="765"/>
      <c r="N51" s="765"/>
      <c r="O51" s="765"/>
      <c r="P51" s="765"/>
      <c r="Q51" s="765"/>
      <c r="R51" s="765"/>
      <c r="S51" s="765"/>
      <c r="T51" s="765"/>
      <c r="U51" s="765"/>
      <c r="V51" s="765"/>
      <c r="W51" s="766"/>
      <c r="X51" s="18"/>
    </row>
    <row r="52" spans="2:24" x14ac:dyDescent="0.4">
      <c r="C52" s="733" t="s">
        <v>1366</v>
      </c>
      <c r="D52" s="734"/>
      <c r="E52" s="734"/>
      <c r="F52" s="737" t="str" cm="1">
        <f t="array" aca="1" ref="F52" ca="1">OFFSET(INDIRECT($A$1),15,6)&amp;""</f>
        <v/>
      </c>
      <c r="G52" s="737"/>
      <c r="H52" s="737"/>
      <c r="I52" s="737"/>
      <c r="J52" s="737"/>
      <c r="K52" s="737"/>
      <c r="L52" s="737"/>
      <c r="M52" s="737"/>
      <c r="N52" s="737"/>
      <c r="O52" s="737"/>
      <c r="P52" s="737"/>
      <c r="Q52" s="737"/>
      <c r="R52" s="737"/>
      <c r="S52" s="737"/>
      <c r="T52" s="737"/>
      <c r="U52" s="737"/>
      <c r="V52" s="737"/>
      <c r="W52" s="738"/>
      <c r="X52" s="18"/>
    </row>
    <row r="53" spans="2:24" ht="12.75" thickBot="1" x14ac:dyDescent="0.45">
      <c r="C53" s="767"/>
      <c r="D53" s="768"/>
      <c r="E53" s="768"/>
      <c r="F53" s="769"/>
      <c r="G53" s="769"/>
      <c r="H53" s="769"/>
      <c r="I53" s="769"/>
      <c r="J53" s="769"/>
      <c r="K53" s="769"/>
      <c r="L53" s="769"/>
      <c r="M53" s="769"/>
      <c r="N53" s="769"/>
      <c r="O53" s="769"/>
      <c r="P53" s="769"/>
      <c r="Q53" s="769"/>
      <c r="R53" s="769"/>
      <c r="S53" s="769"/>
      <c r="T53" s="769"/>
      <c r="U53" s="769"/>
      <c r="V53" s="769"/>
      <c r="W53" s="770"/>
      <c r="X53" s="18"/>
    </row>
    <row r="54" spans="2:24" x14ac:dyDescent="0.4">
      <c r="C54" s="23"/>
      <c r="D54" s="23"/>
      <c r="E54" s="23"/>
      <c r="F54" s="23"/>
      <c r="G54" s="23"/>
      <c r="H54" s="23"/>
      <c r="I54" s="23"/>
      <c r="J54" s="23"/>
      <c r="K54" s="23"/>
      <c r="L54" s="23"/>
      <c r="M54" s="23"/>
      <c r="N54" s="23"/>
      <c r="O54" s="23"/>
      <c r="P54" s="23"/>
      <c r="Q54" s="23"/>
      <c r="R54" s="23"/>
      <c r="S54" s="23"/>
      <c r="T54" s="23"/>
      <c r="U54" s="23"/>
      <c r="V54" s="23"/>
      <c r="W54" s="23"/>
      <c r="X54" s="18"/>
    </row>
    <row r="55" spans="2:24" x14ac:dyDescent="0.4">
      <c r="C55" s="23"/>
      <c r="D55" s="23"/>
      <c r="E55" s="23"/>
      <c r="F55" s="23"/>
      <c r="G55" s="23"/>
      <c r="H55" s="23"/>
      <c r="I55" s="23"/>
      <c r="J55" s="23"/>
      <c r="K55" s="23"/>
      <c r="L55" s="23"/>
      <c r="M55" s="23"/>
      <c r="N55" s="23"/>
      <c r="O55" s="23"/>
      <c r="P55" s="23"/>
      <c r="Q55" s="23"/>
      <c r="R55" s="23"/>
      <c r="S55" s="23"/>
      <c r="T55" s="23"/>
      <c r="U55" s="23"/>
      <c r="V55" s="23"/>
      <c r="W55" s="23"/>
      <c r="X55" s="18"/>
    </row>
    <row r="56" spans="2:24" ht="12.75" thickBot="1" x14ac:dyDescent="0.45">
      <c r="C56" s="23"/>
      <c r="D56" s="23"/>
      <c r="E56" s="23"/>
      <c r="F56" s="23"/>
      <c r="G56" s="23"/>
      <c r="H56" s="23"/>
      <c r="I56" s="23"/>
      <c r="J56" s="23"/>
      <c r="K56" s="23"/>
      <c r="L56" s="23"/>
      <c r="M56" s="23"/>
      <c r="N56" s="23"/>
      <c r="O56" s="23"/>
      <c r="P56" s="23"/>
      <c r="Q56" s="23"/>
      <c r="R56" s="23"/>
      <c r="S56" s="23"/>
      <c r="T56" s="23"/>
      <c r="U56" s="23"/>
      <c r="V56" s="23"/>
      <c r="W56" s="23"/>
      <c r="X56" s="18"/>
    </row>
    <row r="57" spans="2:24" ht="12.75" customHeight="1" x14ac:dyDescent="0.4">
      <c r="C57" s="730" t="s">
        <v>1367</v>
      </c>
      <c r="D57" s="730"/>
      <c r="E57" s="730"/>
      <c r="F57" s="730"/>
      <c r="G57" s="730"/>
      <c r="H57" s="730"/>
      <c r="I57" s="771" t="str" cm="1">
        <f t="array" aca="1" ref="I57" ca="1">OFFSET(INDIRECT($A$1),16,6)&amp;""</f>
        <v/>
      </c>
      <c r="J57" s="772"/>
      <c r="K57" s="23"/>
      <c r="L57" s="23"/>
      <c r="M57" s="23"/>
      <c r="N57" s="23"/>
      <c r="O57" s="23"/>
      <c r="P57" s="23"/>
      <c r="Q57" s="23"/>
      <c r="R57" s="23"/>
      <c r="S57" s="23"/>
      <c r="T57" s="23"/>
      <c r="U57" s="23"/>
      <c r="V57" s="23"/>
      <c r="W57" s="23"/>
      <c r="X57" s="18"/>
    </row>
    <row r="58" spans="2:24" ht="12.75" customHeight="1" thickBot="1" x14ac:dyDescent="0.45">
      <c r="C58" s="730"/>
      <c r="D58" s="730"/>
      <c r="E58" s="730"/>
      <c r="F58" s="730"/>
      <c r="G58" s="730"/>
      <c r="H58" s="730"/>
      <c r="I58" s="773"/>
      <c r="J58" s="774"/>
      <c r="K58" s="23"/>
      <c r="L58" s="23"/>
      <c r="M58" s="23"/>
      <c r="N58" s="23"/>
      <c r="O58" s="23"/>
      <c r="P58" s="23"/>
      <c r="Q58" s="23"/>
      <c r="R58" s="23"/>
      <c r="S58" s="23"/>
      <c r="T58" s="23"/>
      <c r="U58" s="23"/>
      <c r="V58" s="23"/>
      <c r="W58" s="23"/>
      <c r="X58" s="18"/>
    </row>
    <row r="59" spans="2:24" ht="5.0999999999999996" customHeight="1" thickBot="1" x14ac:dyDescent="0.45">
      <c r="C59" s="18"/>
      <c r="D59" s="18"/>
      <c r="E59" s="18"/>
      <c r="F59" s="18"/>
      <c r="G59" s="18"/>
      <c r="H59" s="18"/>
      <c r="I59" s="18"/>
      <c r="J59" s="18"/>
      <c r="K59" s="18"/>
      <c r="L59" s="18"/>
      <c r="M59" s="18"/>
      <c r="N59" s="18"/>
      <c r="O59" s="18"/>
      <c r="P59" s="18"/>
      <c r="Q59" s="18"/>
      <c r="R59" s="18"/>
      <c r="S59" s="18"/>
      <c r="T59" s="18"/>
      <c r="U59" s="18"/>
      <c r="V59" s="18"/>
      <c r="W59" s="18"/>
      <c r="X59" s="18"/>
    </row>
    <row r="60" spans="2:24" ht="12" customHeight="1" x14ac:dyDescent="0.4">
      <c r="B60" s="16" t="s">
        <v>427</v>
      </c>
      <c r="C60" s="731" t="s">
        <v>1368</v>
      </c>
      <c r="D60" s="732"/>
      <c r="E60" s="732"/>
      <c r="F60" s="735" t="str" cm="1">
        <f t="array" aca="1" ref="F60" ca="1">OFFSET(INDIRECT($A$1),17,6)&amp;""</f>
        <v/>
      </c>
      <c r="G60" s="735"/>
      <c r="H60" s="735"/>
      <c r="I60" s="735"/>
      <c r="J60" s="735"/>
      <c r="K60" s="735"/>
      <c r="L60" s="735"/>
      <c r="M60" s="735"/>
      <c r="N60" s="735"/>
      <c r="O60" s="735"/>
      <c r="P60" s="735"/>
      <c r="Q60" s="735"/>
      <c r="R60" s="735"/>
      <c r="S60" s="735"/>
      <c r="T60" s="735"/>
      <c r="U60" s="735"/>
      <c r="V60" s="735"/>
      <c r="W60" s="736"/>
      <c r="X60" s="18"/>
    </row>
    <row r="61" spans="2:24" x14ac:dyDescent="0.4">
      <c r="C61" s="733"/>
      <c r="D61" s="734"/>
      <c r="E61" s="734"/>
      <c r="F61" s="737"/>
      <c r="G61" s="737"/>
      <c r="H61" s="737"/>
      <c r="I61" s="737"/>
      <c r="J61" s="737"/>
      <c r="K61" s="737"/>
      <c r="L61" s="737"/>
      <c r="M61" s="737"/>
      <c r="N61" s="737"/>
      <c r="O61" s="737"/>
      <c r="P61" s="737"/>
      <c r="Q61" s="737"/>
      <c r="R61" s="737"/>
      <c r="S61" s="737"/>
      <c r="T61" s="737"/>
      <c r="U61" s="737"/>
      <c r="V61" s="737"/>
      <c r="W61" s="738"/>
      <c r="X61" s="18"/>
    </row>
    <row r="62" spans="2:24" x14ac:dyDescent="0.4">
      <c r="C62" s="752" t="s">
        <v>1369</v>
      </c>
      <c r="D62" s="753"/>
      <c r="E62" s="753"/>
      <c r="F62" s="737" t="str" cm="1">
        <f t="array" aca="1" ref="F62" ca="1">OFFSET(INDIRECT($A$1),18,6)&amp;""</f>
        <v/>
      </c>
      <c r="G62" s="737"/>
      <c r="H62" s="737"/>
      <c r="I62" s="737"/>
      <c r="J62" s="737"/>
      <c r="K62" s="737"/>
      <c r="L62" s="737"/>
      <c r="M62" s="737"/>
      <c r="N62" s="737"/>
      <c r="O62" s="737"/>
      <c r="P62" s="737"/>
      <c r="Q62" s="737"/>
      <c r="R62" s="737"/>
      <c r="S62" s="737"/>
      <c r="T62" s="737"/>
      <c r="U62" s="737"/>
      <c r="V62" s="737"/>
      <c r="W62" s="738"/>
      <c r="X62" s="18"/>
    </row>
    <row r="63" spans="2:24" x14ac:dyDescent="0.4">
      <c r="C63" s="752"/>
      <c r="D63" s="753"/>
      <c r="E63" s="753"/>
      <c r="F63" s="737"/>
      <c r="G63" s="737"/>
      <c r="H63" s="737"/>
      <c r="I63" s="737"/>
      <c r="J63" s="737"/>
      <c r="K63" s="737"/>
      <c r="L63" s="737"/>
      <c r="M63" s="737"/>
      <c r="N63" s="737"/>
      <c r="O63" s="737"/>
      <c r="P63" s="737"/>
      <c r="Q63" s="737"/>
      <c r="R63" s="737"/>
      <c r="S63" s="737"/>
      <c r="T63" s="737"/>
      <c r="U63" s="737"/>
      <c r="V63" s="737"/>
      <c r="W63" s="738"/>
      <c r="X63" s="18"/>
    </row>
    <row r="64" spans="2:24" ht="12" customHeight="1" x14ac:dyDescent="0.4">
      <c r="C64" s="733" t="s">
        <v>1358</v>
      </c>
      <c r="D64" s="734"/>
      <c r="E64" s="734"/>
      <c r="F64" s="754" t="str" cm="1">
        <f t="array" aca="1" ref="F64" ca="1">OFFSET(INDIRECT($A$1),19,6)&amp;""</f>
        <v/>
      </c>
      <c r="G64" s="754"/>
      <c r="H64" s="532" t="str" cm="1">
        <f t="array" aca="1" ref="H64" ca="1">IF(F64="","",OFFSET(INDIRECT($A$1),20,6)&amp;"")</f>
        <v/>
      </c>
      <c r="I64" s="533"/>
      <c r="J64" s="533"/>
      <c r="K64" s="533"/>
      <c r="L64" s="533"/>
      <c r="M64" s="533"/>
      <c r="N64" s="533"/>
      <c r="O64" s="533"/>
      <c r="P64" s="533"/>
      <c r="Q64" s="518" t="s">
        <v>1370</v>
      </c>
      <c r="R64" s="483"/>
      <c r="S64" s="484"/>
      <c r="T64" s="488" t="str" cm="1">
        <f t="array" aca="1" ref="T64" ca="1">OFFSET(INDIRECT($A$1),21,6)&amp;""</f>
        <v/>
      </c>
      <c r="U64" s="489"/>
      <c r="V64" s="489"/>
      <c r="W64" s="494"/>
      <c r="X64" s="18"/>
    </row>
    <row r="65" spans="3:24" x14ac:dyDescent="0.4">
      <c r="C65" s="733"/>
      <c r="D65" s="734"/>
      <c r="E65" s="734"/>
      <c r="F65" s="754"/>
      <c r="G65" s="754"/>
      <c r="H65" s="535"/>
      <c r="I65" s="536"/>
      <c r="J65" s="536"/>
      <c r="K65" s="536"/>
      <c r="L65" s="536"/>
      <c r="M65" s="536"/>
      <c r="N65" s="536"/>
      <c r="O65" s="536"/>
      <c r="P65" s="536"/>
      <c r="Q65" s="519"/>
      <c r="R65" s="486"/>
      <c r="S65" s="487"/>
      <c r="T65" s="491"/>
      <c r="U65" s="492"/>
      <c r="V65" s="492"/>
      <c r="W65" s="495"/>
      <c r="X65" s="18"/>
    </row>
    <row r="66" spans="3:24" ht="12.75" customHeight="1" x14ac:dyDescent="0.4">
      <c r="C66" s="733" t="s">
        <v>1371</v>
      </c>
      <c r="D66" s="734"/>
      <c r="E66" s="734"/>
      <c r="F66" s="734"/>
      <c r="G66" s="734"/>
      <c r="H66" s="558" t="str" cm="1">
        <f t="array" aca="1" ref="H66" ca="1">OFFSET(INDIRECT($A$1),22,6)&amp;""</f>
        <v/>
      </c>
      <c r="I66" s="559"/>
      <c r="J66" s="559"/>
      <c r="K66" s="559"/>
      <c r="L66" s="559"/>
      <c r="M66" s="747"/>
      <c r="N66" s="747"/>
      <c r="O66" s="747"/>
      <c r="P66" s="747"/>
      <c r="Q66" s="747"/>
      <c r="R66" s="747"/>
      <c r="S66" s="747"/>
      <c r="T66" s="747"/>
      <c r="U66" s="747"/>
      <c r="V66" s="747"/>
      <c r="W66" s="748"/>
      <c r="X66" s="18"/>
    </row>
    <row r="67" spans="3:24" x14ac:dyDescent="0.4">
      <c r="C67" s="733"/>
      <c r="D67" s="734"/>
      <c r="E67" s="734"/>
      <c r="F67" s="734"/>
      <c r="G67" s="734"/>
      <c r="H67" s="562"/>
      <c r="I67" s="563"/>
      <c r="J67" s="563"/>
      <c r="K67" s="563"/>
      <c r="L67" s="563"/>
      <c r="M67" s="749"/>
      <c r="N67" s="749"/>
      <c r="O67" s="749"/>
      <c r="P67" s="749"/>
      <c r="Q67" s="749"/>
      <c r="R67" s="749"/>
      <c r="S67" s="749"/>
      <c r="T67" s="749"/>
      <c r="U67" s="749"/>
      <c r="V67" s="749"/>
      <c r="W67" s="750"/>
      <c r="X67" s="18"/>
    </row>
    <row r="68" spans="3:24" ht="12.75" customHeight="1" x14ac:dyDescent="0.4">
      <c r="C68" s="781" t="s">
        <v>1372</v>
      </c>
      <c r="D68" s="782"/>
      <c r="E68" s="782"/>
      <c r="F68" s="782"/>
      <c r="G68" s="782"/>
      <c r="H68" s="785" t="str" cm="1">
        <f t="array" aca="1" ref="H68" ca="1">OFFSET(INDIRECT($A$1),23,6)&amp;""</f>
        <v/>
      </c>
      <c r="I68" s="786"/>
      <c r="J68" s="786"/>
      <c r="K68" s="786"/>
      <c r="L68" s="786"/>
      <c r="M68" s="747"/>
      <c r="N68" s="747"/>
      <c r="O68" s="747"/>
      <c r="P68" s="747"/>
      <c r="Q68" s="747"/>
      <c r="R68" s="747"/>
      <c r="S68" s="747"/>
      <c r="T68" s="747"/>
      <c r="U68" s="747"/>
      <c r="V68" s="747"/>
      <c r="W68" s="748"/>
      <c r="X68" s="18"/>
    </row>
    <row r="69" spans="3:24" x14ac:dyDescent="0.4">
      <c r="C69" s="781"/>
      <c r="D69" s="782"/>
      <c r="E69" s="782"/>
      <c r="F69" s="782"/>
      <c r="G69" s="782"/>
      <c r="H69" s="787"/>
      <c r="I69" s="788"/>
      <c r="J69" s="788"/>
      <c r="K69" s="788"/>
      <c r="L69" s="788"/>
      <c r="M69" s="749"/>
      <c r="N69" s="749"/>
      <c r="O69" s="749"/>
      <c r="P69" s="749"/>
      <c r="Q69" s="749"/>
      <c r="R69" s="749"/>
      <c r="S69" s="749"/>
      <c r="T69" s="749"/>
      <c r="U69" s="749"/>
      <c r="V69" s="749"/>
      <c r="W69" s="750"/>
      <c r="X69" s="18"/>
    </row>
    <row r="70" spans="3:24" x14ac:dyDescent="0.4">
      <c r="C70" s="733" t="s">
        <v>1364</v>
      </c>
      <c r="D70" s="734"/>
      <c r="E70" s="734"/>
      <c r="F70" s="532" t="str" cm="1">
        <f t="array" aca="1" ref="F70" ca="1">OFFSET(INDIRECT($A$1),24,6)&amp;""</f>
        <v/>
      </c>
      <c r="G70" s="533"/>
      <c r="H70" s="533"/>
      <c r="I70" s="533"/>
      <c r="J70" s="533"/>
      <c r="K70" s="533"/>
      <c r="L70" s="649"/>
      <c r="M70" s="558" t="str" cm="1">
        <f t="array" aca="1" ref="M70" ca="1">OFFSET(INDIRECT($A$1),25,6)&amp;""</f>
        <v/>
      </c>
      <c r="N70" s="559"/>
      <c r="O70" s="559"/>
      <c r="P70" s="559"/>
      <c r="Q70" s="559"/>
      <c r="R70" s="559"/>
      <c r="S70" s="559"/>
      <c r="T70" s="789"/>
      <c r="U70" s="789"/>
      <c r="V70" s="789"/>
      <c r="W70" s="790"/>
      <c r="X70" s="18"/>
    </row>
    <row r="71" spans="3:24" x14ac:dyDescent="0.4">
      <c r="C71" s="783"/>
      <c r="D71" s="784"/>
      <c r="E71" s="784"/>
      <c r="F71" s="535"/>
      <c r="G71" s="536"/>
      <c r="H71" s="536"/>
      <c r="I71" s="536"/>
      <c r="J71" s="536"/>
      <c r="K71" s="536"/>
      <c r="L71" s="551"/>
      <c r="M71" s="562"/>
      <c r="N71" s="563"/>
      <c r="O71" s="563"/>
      <c r="P71" s="563"/>
      <c r="Q71" s="563"/>
      <c r="R71" s="563"/>
      <c r="S71" s="563"/>
      <c r="T71" s="791"/>
      <c r="U71" s="791"/>
      <c r="V71" s="791"/>
      <c r="W71" s="792"/>
      <c r="X71" s="18"/>
    </row>
    <row r="72" spans="3:24" x14ac:dyDescent="0.4">
      <c r="C72" s="733" t="s">
        <v>1366</v>
      </c>
      <c r="D72" s="734"/>
      <c r="E72" s="734"/>
      <c r="F72" s="737" t="str" cm="1">
        <f t="array" aca="1" ref="F72" ca="1">OFFSET(INDIRECT($A$1),26,6)&amp;""</f>
        <v/>
      </c>
      <c r="G72" s="737"/>
      <c r="H72" s="737"/>
      <c r="I72" s="737"/>
      <c r="J72" s="737"/>
      <c r="K72" s="737"/>
      <c r="L72" s="737"/>
      <c r="M72" s="737"/>
      <c r="N72" s="737"/>
      <c r="O72" s="737"/>
      <c r="P72" s="737"/>
      <c r="Q72" s="737"/>
      <c r="R72" s="737"/>
      <c r="S72" s="737"/>
      <c r="T72" s="737"/>
      <c r="U72" s="737"/>
      <c r="V72" s="737"/>
      <c r="W72" s="738"/>
      <c r="X72" s="18"/>
    </row>
    <row r="73" spans="3:24" ht="12.75" thickBot="1" x14ac:dyDescent="0.45">
      <c r="C73" s="767"/>
      <c r="D73" s="768"/>
      <c r="E73" s="768"/>
      <c r="F73" s="769"/>
      <c r="G73" s="769"/>
      <c r="H73" s="769"/>
      <c r="I73" s="769"/>
      <c r="J73" s="769"/>
      <c r="K73" s="769"/>
      <c r="L73" s="769"/>
      <c r="M73" s="769"/>
      <c r="N73" s="769"/>
      <c r="O73" s="769"/>
      <c r="P73" s="769"/>
      <c r="Q73" s="769"/>
      <c r="R73" s="769"/>
      <c r="S73" s="769"/>
      <c r="T73" s="769"/>
      <c r="U73" s="769"/>
      <c r="V73" s="769"/>
      <c r="W73" s="770"/>
      <c r="X73" s="18"/>
    </row>
    <row r="74" spans="3:24" x14ac:dyDescent="0.4">
      <c r="C74" s="23"/>
      <c r="D74" s="23"/>
      <c r="E74" s="23"/>
      <c r="F74" s="23"/>
      <c r="G74" s="23"/>
      <c r="H74" s="23"/>
      <c r="I74" s="23"/>
      <c r="J74" s="23"/>
      <c r="K74" s="23"/>
      <c r="L74" s="23"/>
      <c r="M74" s="23"/>
      <c r="N74" s="23"/>
      <c r="O74" s="23"/>
      <c r="P74" s="23"/>
      <c r="Q74" s="23"/>
      <c r="R74" s="23"/>
      <c r="S74" s="23"/>
      <c r="T74" s="23"/>
      <c r="U74" s="23"/>
      <c r="V74" s="23"/>
      <c r="W74" s="23"/>
      <c r="X74" s="18"/>
    </row>
    <row r="75" spans="3:24" x14ac:dyDescent="0.4">
      <c r="C75" s="18"/>
      <c r="D75" s="18"/>
      <c r="E75" s="18"/>
      <c r="F75" s="18"/>
      <c r="G75" s="18"/>
      <c r="H75" s="18"/>
      <c r="I75" s="18"/>
      <c r="J75" s="18"/>
      <c r="K75" s="18"/>
      <c r="L75" s="18"/>
      <c r="M75" s="18"/>
      <c r="N75" s="18"/>
      <c r="O75" s="18"/>
      <c r="P75" s="18"/>
      <c r="Q75" s="18"/>
      <c r="R75" s="18"/>
      <c r="S75" s="18"/>
      <c r="T75" s="18"/>
      <c r="U75" s="18"/>
      <c r="V75" s="18"/>
      <c r="W75" s="18"/>
      <c r="X75" s="18"/>
    </row>
    <row r="76" spans="3:24" x14ac:dyDescent="0.4">
      <c r="C76" s="18"/>
      <c r="D76" s="18"/>
      <c r="E76" s="18"/>
      <c r="F76" s="18"/>
      <c r="G76" s="18"/>
      <c r="H76" s="18"/>
      <c r="I76" s="18"/>
      <c r="J76" s="18"/>
      <c r="K76" s="18"/>
      <c r="L76" s="18"/>
      <c r="M76" s="18"/>
      <c r="N76" s="18"/>
      <c r="O76" s="18"/>
      <c r="P76" s="18"/>
      <c r="Q76" s="18"/>
      <c r="R76" s="18"/>
      <c r="S76" s="18"/>
      <c r="T76" s="18"/>
      <c r="U76" s="18"/>
      <c r="V76" s="18"/>
      <c r="W76" s="18"/>
    </row>
    <row r="77" spans="3:24" x14ac:dyDescent="0.4">
      <c r="C77" s="18"/>
      <c r="D77" s="18"/>
      <c r="E77" s="18"/>
      <c r="F77" s="18"/>
      <c r="G77" s="18"/>
      <c r="H77" s="18"/>
      <c r="I77" s="18"/>
      <c r="J77" s="18"/>
      <c r="K77" s="18"/>
      <c r="L77" s="18"/>
      <c r="M77" s="18"/>
      <c r="N77" s="18"/>
      <c r="O77" s="18"/>
      <c r="P77" s="18"/>
      <c r="Q77" s="18"/>
      <c r="R77" s="18"/>
      <c r="S77" s="18"/>
      <c r="T77" s="18"/>
      <c r="U77" s="18"/>
      <c r="V77" s="18"/>
      <c r="W77" s="18"/>
    </row>
    <row r="78" spans="3:24" x14ac:dyDescent="0.4">
      <c r="C78" s="18"/>
      <c r="D78" s="18"/>
      <c r="E78" s="18"/>
      <c r="F78" s="18"/>
      <c r="G78" s="18"/>
      <c r="H78" s="18"/>
      <c r="I78" s="18"/>
      <c r="J78" s="18"/>
      <c r="K78" s="18"/>
      <c r="L78" s="18"/>
      <c r="M78" s="18"/>
      <c r="N78" s="18"/>
      <c r="O78" s="18"/>
      <c r="P78" s="18"/>
      <c r="Q78" s="18"/>
      <c r="R78" s="18"/>
      <c r="S78" s="18"/>
      <c r="T78" s="18"/>
      <c r="U78" s="18"/>
      <c r="V78" s="18"/>
      <c r="W78" s="18"/>
    </row>
    <row r="79" spans="3:24" x14ac:dyDescent="0.4">
      <c r="C79" s="18"/>
      <c r="D79" s="18"/>
      <c r="E79" s="18"/>
      <c r="F79" s="18"/>
      <c r="G79" s="18"/>
      <c r="H79" s="18"/>
      <c r="I79" s="18"/>
      <c r="J79" s="18"/>
      <c r="K79" s="18"/>
      <c r="L79" s="18"/>
      <c r="M79" s="18"/>
      <c r="N79" s="18"/>
      <c r="O79" s="18"/>
      <c r="P79" s="18"/>
      <c r="Q79" s="18"/>
      <c r="R79" s="18"/>
      <c r="S79" s="18"/>
      <c r="T79" s="18"/>
      <c r="U79" s="18"/>
      <c r="V79" s="18"/>
      <c r="W79" s="18"/>
    </row>
    <row r="80" spans="3:24" x14ac:dyDescent="0.4">
      <c r="C80" s="18"/>
      <c r="D80" s="18"/>
      <c r="E80" s="18"/>
      <c r="F80" s="18"/>
      <c r="G80" s="18"/>
      <c r="H80" s="18"/>
      <c r="I80" s="18"/>
      <c r="J80" s="18"/>
      <c r="K80" s="18"/>
      <c r="L80" s="18"/>
      <c r="M80" s="18"/>
      <c r="N80" s="18"/>
      <c r="O80" s="18"/>
      <c r="P80" s="18"/>
      <c r="Q80" s="18"/>
      <c r="R80" s="18"/>
      <c r="S80" s="18"/>
      <c r="T80" s="18"/>
      <c r="U80" s="18"/>
      <c r="V80" s="18"/>
      <c r="W80" s="18"/>
    </row>
    <row r="81" spans="1:23" x14ac:dyDescent="0.4">
      <c r="C81" s="18"/>
      <c r="D81" s="18"/>
      <c r="E81" s="18"/>
      <c r="F81" s="18"/>
      <c r="G81" s="18"/>
      <c r="H81" s="18"/>
      <c r="I81" s="18"/>
      <c r="J81" s="18"/>
      <c r="K81" s="18"/>
      <c r="L81" s="18"/>
      <c r="M81" s="18"/>
      <c r="N81" s="18"/>
      <c r="O81" s="18"/>
      <c r="P81" s="18"/>
      <c r="Q81" s="18"/>
      <c r="R81" s="18"/>
      <c r="S81" s="18"/>
      <c r="T81" s="18"/>
      <c r="U81" s="18"/>
      <c r="V81" s="18"/>
      <c r="W81" s="18"/>
    </row>
    <row r="82" spans="1:23" x14ac:dyDescent="0.4">
      <c r="C82" s="18"/>
      <c r="D82" s="18"/>
      <c r="E82" s="18"/>
      <c r="F82" s="18"/>
      <c r="G82" s="18"/>
      <c r="H82" s="18"/>
      <c r="I82" s="18"/>
      <c r="J82" s="18"/>
      <c r="K82" s="18"/>
      <c r="L82" s="18"/>
      <c r="M82" s="18"/>
      <c r="N82" s="18"/>
      <c r="O82" s="18"/>
      <c r="P82" s="18"/>
      <c r="Q82" s="18"/>
      <c r="R82" s="18"/>
      <c r="S82" s="18"/>
      <c r="T82" s="18"/>
      <c r="U82" s="18"/>
      <c r="V82" s="18"/>
      <c r="W82" s="18"/>
    </row>
    <row r="83" spans="1:23" x14ac:dyDescent="0.4">
      <c r="C83" s="18"/>
      <c r="D83" s="18"/>
      <c r="E83" s="18"/>
      <c r="F83" s="18"/>
      <c r="G83" s="18"/>
      <c r="H83" s="18"/>
      <c r="I83" s="18"/>
      <c r="J83" s="18"/>
      <c r="K83" s="18"/>
      <c r="L83" s="18"/>
      <c r="M83" s="18"/>
      <c r="N83" s="18"/>
      <c r="O83" s="18"/>
      <c r="P83" s="18"/>
      <c r="Q83" s="18"/>
      <c r="R83" s="18"/>
      <c r="S83" s="18"/>
      <c r="T83" s="18"/>
      <c r="U83" s="18"/>
      <c r="V83" s="18"/>
      <c r="W83" s="18"/>
    </row>
    <row r="84" spans="1:23" x14ac:dyDescent="0.4">
      <c r="C84" s="18"/>
      <c r="D84" s="18"/>
      <c r="E84" s="18"/>
      <c r="F84" s="18"/>
      <c r="G84" s="18"/>
      <c r="H84" s="18"/>
      <c r="I84" s="18"/>
      <c r="J84" s="18"/>
      <c r="K84" s="18"/>
      <c r="L84" s="18"/>
      <c r="M84" s="18"/>
      <c r="N84" s="18"/>
      <c r="O84" s="18"/>
      <c r="P84" s="18"/>
      <c r="Q84" s="18"/>
      <c r="R84" s="18"/>
      <c r="S84" s="18"/>
      <c r="T84" s="18"/>
      <c r="U84" s="18"/>
      <c r="V84" s="18"/>
      <c r="W84" s="18"/>
    </row>
    <row r="85" spans="1:23" x14ac:dyDescent="0.4">
      <c r="C85" s="18"/>
      <c r="D85" s="18"/>
      <c r="E85" s="18"/>
      <c r="F85" s="18"/>
      <c r="G85" s="18"/>
      <c r="H85" s="18"/>
      <c r="I85" s="18"/>
      <c r="J85" s="18"/>
      <c r="K85" s="18"/>
      <c r="L85" s="18"/>
      <c r="M85" s="18"/>
      <c r="N85" s="18"/>
      <c r="O85" s="18"/>
      <c r="P85" s="18"/>
      <c r="Q85" s="18"/>
      <c r="R85" s="18"/>
      <c r="S85" s="18"/>
      <c r="T85" s="18"/>
      <c r="U85" s="18"/>
      <c r="V85" s="18"/>
      <c r="W85" s="18"/>
    </row>
    <row r="86" spans="1:23" x14ac:dyDescent="0.4">
      <c r="C86" s="18"/>
      <c r="D86" s="18"/>
      <c r="E86" s="18"/>
      <c r="F86" s="18"/>
      <c r="G86" s="18"/>
      <c r="H86" s="18"/>
      <c r="I86" s="18"/>
      <c r="J86" s="18"/>
      <c r="K86" s="18"/>
      <c r="L86" s="18"/>
      <c r="M86" s="18"/>
      <c r="N86" s="18"/>
      <c r="O86" s="18"/>
      <c r="P86" s="18"/>
      <c r="Q86" s="18"/>
      <c r="R86" s="18"/>
      <c r="S86" s="18"/>
      <c r="T86" s="18"/>
      <c r="U86" s="18"/>
      <c r="V86" s="18"/>
      <c r="W86" s="18"/>
    </row>
    <row r="87" spans="1:23" x14ac:dyDescent="0.4">
      <c r="C87" s="18"/>
      <c r="D87" s="18"/>
      <c r="E87" s="18"/>
      <c r="F87" s="18"/>
      <c r="G87" s="18"/>
      <c r="H87" s="18"/>
      <c r="I87" s="18"/>
      <c r="J87" s="18"/>
      <c r="K87" s="18"/>
      <c r="L87" s="18"/>
      <c r="M87" s="18"/>
      <c r="N87" s="18"/>
      <c r="O87" s="18"/>
      <c r="P87" s="18"/>
      <c r="Q87" s="18"/>
      <c r="R87" s="18"/>
      <c r="S87" s="18"/>
      <c r="T87" s="18"/>
      <c r="U87" s="18"/>
      <c r="V87" s="18"/>
      <c r="W87" s="18"/>
    </row>
    <row r="88" spans="1:23" x14ac:dyDescent="0.4">
      <c r="C88" s="18"/>
      <c r="D88" s="18"/>
      <c r="E88" s="18"/>
      <c r="F88" s="18"/>
      <c r="G88" s="18"/>
      <c r="H88" s="18"/>
      <c r="I88" s="18"/>
      <c r="J88" s="18"/>
      <c r="K88" s="18"/>
      <c r="L88" s="18"/>
      <c r="M88" s="18"/>
      <c r="N88" s="18"/>
      <c r="O88" s="18"/>
      <c r="P88" s="18"/>
      <c r="Q88" s="18"/>
      <c r="R88" s="18"/>
      <c r="S88" s="18"/>
      <c r="T88" s="18"/>
      <c r="U88" s="18"/>
      <c r="V88" s="18"/>
      <c r="W88" s="18"/>
    </row>
    <row r="89" spans="1:23" x14ac:dyDescent="0.4">
      <c r="C89" s="18"/>
      <c r="D89" s="18"/>
      <c r="E89" s="18"/>
      <c r="F89" s="18"/>
      <c r="G89" s="18"/>
      <c r="H89" s="18"/>
      <c r="I89" s="18"/>
      <c r="J89" s="18"/>
      <c r="K89" s="18"/>
      <c r="L89" s="18"/>
      <c r="M89" s="18"/>
      <c r="N89" s="18"/>
      <c r="O89" s="18"/>
      <c r="P89" s="18"/>
      <c r="Q89" s="18"/>
      <c r="R89" s="18"/>
      <c r="S89" s="18"/>
      <c r="T89" s="18"/>
      <c r="U89" s="18"/>
      <c r="V89" s="18"/>
      <c r="W89" s="18"/>
    </row>
    <row r="90" spans="1:23" x14ac:dyDescent="0.4">
      <c r="C90" s="18"/>
      <c r="D90" s="18"/>
      <c r="E90" s="18"/>
      <c r="F90" s="18"/>
      <c r="G90" s="18"/>
      <c r="H90" s="18"/>
      <c r="I90" s="18"/>
      <c r="J90" s="18"/>
      <c r="K90" s="18"/>
      <c r="L90" s="18"/>
      <c r="M90" s="18"/>
      <c r="N90" s="18"/>
      <c r="O90" s="18"/>
      <c r="P90" s="18"/>
      <c r="Q90" s="18"/>
      <c r="R90" s="18"/>
      <c r="S90" s="18"/>
      <c r="T90" s="18"/>
      <c r="U90" s="18"/>
      <c r="V90" s="18"/>
      <c r="W90" s="18"/>
    </row>
    <row r="91" spans="1:23" x14ac:dyDescent="0.4">
      <c r="C91" s="18"/>
      <c r="D91" s="18"/>
      <c r="E91" s="18"/>
      <c r="F91" s="18"/>
      <c r="G91" s="18"/>
      <c r="H91" s="18"/>
      <c r="I91" s="18"/>
      <c r="J91" s="18"/>
      <c r="K91" s="18"/>
      <c r="L91" s="18"/>
      <c r="M91" s="18"/>
      <c r="N91" s="18"/>
      <c r="O91" s="18"/>
      <c r="P91" s="18"/>
      <c r="Q91" s="18"/>
      <c r="R91" s="18"/>
      <c r="S91" s="18"/>
      <c r="T91" s="18"/>
      <c r="U91" s="18"/>
      <c r="V91" s="18"/>
      <c r="W91" s="18"/>
    </row>
    <row r="93" spans="1:23" x14ac:dyDescent="0.4">
      <c r="A93" s="21"/>
      <c r="B93" s="22"/>
    </row>
    <row r="130" spans="1:2" x14ac:dyDescent="0.4">
      <c r="A130" s="21"/>
      <c r="B130" s="22"/>
    </row>
    <row r="131" spans="1:2" x14ac:dyDescent="0.4">
      <c r="A131" s="21"/>
      <c r="B131" s="22"/>
    </row>
    <row r="132" spans="1:2" x14ac:dyDescent="0.4">
      <c r="A132" s="21"/>
      <c r="B132" s="22"/>
    </row>
    <row r="133" spans="1:2" x14ac:dyDescent="0.4">
      <c r="A133" s="21"/>
      <c r="B133" s="22"/>
    </row>
    <row r="134" spans="1:2" x14ac:dyDescent="0.4">
      <c r="A134" s="21"/>
      <c r="B134" s="22"/>
    </row>
    <row r="135" spans="1:2" x14ac:dyDescent="0.4">
      <c r="A135" s="21"/>
      <c r="B135" s="22"/>
    </row>
    <row r="136" spans="1:2" x14ac:dyDescent="0.4">
      <c r="A136" s="21"/>
      <c r="B136" s="22"/>
    </row>
    <row r="137" spans="1:2" x14ac:dyDescent="0.4">
      <c r="A137" s="21"/>
      <c r="B137" s="22"/>
    </row>
    <row r="138" spans="1:2" x14ac:dyDescent="0.4">
      <c r="A138" s="21"/>
      <c r="B138" s="22"/>
    </row>
    <row r="139" spans="1:2" x14ac:dyDescent="0.4">
      <c r="A139" s="21"/>
      <c r="B139" s="22"/>
    </row>
    <row r="140" spans="1:2" x14ac:dyDescent="0.4">
      <c r="A140" s="21"/>
      <c r="B140" s="22"/>
    </row>
    <row r="141" spans="1:2" x14ac:dyDescent="0.4">
      <c r="A141" s="21"/>
      <c r="B141" s="22"/>
    </row>
    <row r="142" spans="1:2" x14ac:dyDescent="0.4">
      <c r="A142" s="21"/>
      <c r="B142" s="22"/>
    </row>
    <row r="143" spans="1:2" x14ac:dyDescent="0.4">
      <c r="A143" s="21"/>
      <c r="B143" s="22"/>
    </row>
    <row r="144" spans="1:2" x14ac:dyDescent="0.4">
      <c r="A144" s="21"/>
      <c r="B144" s="22"/>
    </row>
    <row r="145" spans="1:2" x14ac:dyDescent="0.4">
      <c r="A145" s="21"/>
      <c r="B145" s="22"/>
    </row>
    <row r="146" spans="1:2" x14ac:dyDescent="0.4">
      <c r="A146" s="21"/>
      <c r="B146" s="22"/>
    </row>
    <row r="147" spans="1:2" x14ac:dyDescent="0.4">
      <c r="A147" s="21"/>
      <c r="B147" s="22"/>
    </row>
    <row r="148" spans="1:2" x14ac:dyDescent="0.4">
      <c r="A148" s="21"/>
      <c r="B148" s="22"/>
    </row>
    <row r="149" spans="1:2" x14ac:dyDescent="0.4">
      <c r="A149" s="21"/>
      <c r="B149" s="22"/>
    </row>
    <row r="150" spans="1:2" x14ac:dyDescent="0.4">
      <c r="A150" s="21"/>
      <c r="B150" s="22"/>
    </row>
    <row r="151" spans="1:2" x14ac:dyDescent="0.4">
      <c r="A151" s="21"/>
      <c r="B151" s="22"/>
    </row>
    <row r="152" spans="1:2" x14ac:dyDescent="0.4">
      <c r="A152" s="21"/>
      <c r="B152" s="22"/>
    </row>
    <row r="153" spans="1:2" x14ac:dyDescent="0.4">
      <c r="A153" s="21"/>
      <c r="B153" s="22"/>
    </row>
    <row r="154" spans="1:2" x14ac:dyDescent="0.4">
      <c r="A154" s="21"/>
      <c r="B154" s="22"/>
    </row>
    <row r="155" spans="1:2" x14ac:dyDescent="0.4">
      <c r="A155" s="21"/>
      <c r="B155" s="22"/>
    </row>
    <row r="156" spans="1:2" x14ac:dyDescent="0.4">
      <c r="A156" s="21"/>
      <c r="B156" s="22"/>
    </row>
    <row r="157" spans="1:2" x14ac:dyDescent="0.4">
      <c r="A157" s="21"/>
      <c r="B157" s="22"/>
    </row>
    <row r="158" spans="1:2" x14ac:dyDescent="0.4">
      <c r="A158" s="21"/>
      <c r="B158" s="22"/>
    </row>
    <row r="159" spans="1:2" x14ac:dyDescent="0.4">
      <c r="A159" s="21"/>
      <c r="B159" s="22"/>
    </row>
    <row r="160" spans="1:2" x14ac:dyDescent="0.4">
      <c r="A160" s="21"/>
      <c r="B160" s="22"/>
    </row>
    <row r="161" spans="1:2" x14ac:dyDescent="0.4">
      <c r="A161" s="21"/>
      <c r="B161" s="22"/>
    </row>
    <row r="162" spans="1:2" x14ac:dyDescent="0.4">
      <c r="A162" s="21"/>
      <c r="B162" s="22"/>
    </row>
    <row r="163" spans="1:2" x14ac:dyDescent="0.4">
      <c r="A163" s="21"/>
      <c r="B163" s="22"/>
    </row>
    <row r="164" spans="1:2" x14ac:dyDescent="0.4">
      <c r="A164" s="21"/>
      <c r="B164" s="22"/>
    </row>
    <row r="165" spans="1:2" x14ac:dyDescent="0.4">
      <c r="A165" s="21"/>
      <c r="B165" s="22"/>
    </row>
    <row r="166" spans="1:2" x14ac:dyDescent="0.4">
      <c r="A166" s="21"/>
      <c r="B166" s="22"/>
    </row>
    <row r="167" spans="1:2" x14ac:dyDescent="0.4">
      <c r="A167" s="21"/>
      <c r="B167" s="22"/>
    </row>
    <row r="168" spans="1:2" x14ac:dyDescent="0.4">
      <c r="A168" s="21"/>
      <c r="B168" s="22"/>
    </row>
    <row r="169" spans="1:2" x14ac:dyDescent="0.4">
      <c r="A169" s="21"/>
      <c r="B169" s="22"/>
    </row>
    <row r="170" spans="1:2" x14ac:dyDescent="0.4">
      <c r="A170" s="21"/>
      <c r="B170" s="22"/>
    </row>
    <row r="171" spans="1:2" x14ac:dyDescent="0.4">
      <c r="A171" s="21"/>
      <c r="B171" s="22"/>
    </row>
    <row r="172" spans="1:2" x14ac:dyDescent="0.4">
      <c r="A172" s="21"/>
      <c r="B172" s="22"/>
    </row>
    <row r="173" spans="1:2" x14ac:dyDescent="0.4">
      <c r="A173" s="21"/>
      <c r="B173" s="22"/>
    </row>
  </sheetData>
  <sheetProtection algorithmName="SHA-512" hashValue="pyjOFUuHDpOQDseMxP+cChrkZt4lQqXUAgY1F+uGh1WET5oO/D4xPD35Y2lc6jy+BtEa3CkYEjD4O6ubZisIqA==" saltValue="yPc4tDbP3reNM7Wrc4hUDg==" spinCount="100000" sheet="1" objects="1" scenarios="1"/>
  <mergeCells count="51">
    <mergeCell ref="C72:E73"/>
    <mergeCell ref="F72:W73"/>
    <mergeCell ref="C66:G67"/>
    <mergeCell ref="H66:W67"/>
    <mergeCell ref="C68:G69"/>
    <mergeCell ref="H68:W69"/>
    <mergeCell ref="C70:E71"/>
    <mergeCell ref="F70:L71"/>
    <mergeCell ref="M70:W71"/>
    <mergeCell ref="C60:E61"/>
    <mergeCell ref="F60:W61"/>
    <mergeCell ref="C62:E63"/>
    <mergeCell ref="F62:W63"/>
    <mergeCell ref="C64:E65"/>
    <mergeCell ref="F64:G65"/>
    <mergeCell ref="H64:P65"/>
    <mergeCell ref="Q64:S65"/>
    <mergeCell ref="T64:W65"/>
    <mergeCell ref="C30:W31"/>
    <mergeCell ref="C32:W51"/>
    <mergeCell ref="C52:E53"/>
    <mergeCell ref="F52:W53"/>
    <mergeCell ref="C57:H58"/>
    <mergeCell ref="I57:J58"/>
    <mergeCell ref="C24:E25"/>
    <mergeCell ref="F24:I25"/>
    <mergeCell ref="J24:L25"/>
    <mergeCell ref="M24:W25"/>
    <mergeCell ref="C26:E29"/>
    <mergeCell ref="F26:L29"/>
    <mergeCell ref="M26:W29"/>
    <mergeCell ref="C18:G19"/>
    <mergeCell ref="H18:W19"/>
    <mergeCell ref="C20:G21"/>
    <mergeCell ref="H20:W21"/>
    <mergeCell ref="C22:G23"/>
    <mergeCell ref="H22:W23"/>
    <mergeCell ref="C16:E17"/>
    <mergeCell ref="F16:G17"/>
    <mergeCell ref="H16:W17"/>
    <mergeCell ref="C3:E4"/>
    <mergeCell ref="F3:I4"/>
    <mergeCell ref="P3:Q4"/>
    <mergeCell ref="R3:T4"/>
    <mergeCell ref="U3:W4"/>
    <mergeCell ref="C6:M7"/>
    <mergeCell ref="C9:E10"/>
    <mergeCell ref="C12:G13"/>
    <mergeCell ref="H12:W13"/>
    <mergeCell ref="C14:G15"/>
    <mergeCell ref="H14:W15"/>
  </mergeCells>
  <phoneticPr fontId="3"/>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3" min="2" max="22" man="1"/>
  </rowBreaks>
  <colBreaks count="1" manualBreakCount="1">
    <brk id="23"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DG32"/>
  <sheetViews>
    <sheetView showGridLines="0" zoomScaleNormal="100" workbookViewId="0"/>
  </sheetViews>
  <sheetFormatPr defaultColWidth="3" defaultRowHeight="18.75" x14ac:dyDescent="0.4"/>
  <cols>
    <col min="1" max="1" width="6.625" style="9" customWidth="1"/>
    <col min="2" max="2" width="6" style="9" bestFit="1" customWidth="1"/>
    <col min="3" max="3" width="3" style="9"/>
    <col min="4" max="4" width="6.625" style="9" customWidth="1"/>
    <col min="5" max="5" width="30.5" style="9" bestFit="1" customWidth="1"/>
    <col min="6" max="6" width="3" style="9"/>
    <col min="7" max="7" width="7.625" style="9" customWidth="1"/>
    <col min="8" max="8" width="30.5" style="115" bestFit="1" customWidth="1"/>
    <col min="9" max="9" width="3" style="9"/>
    <col min="10" max="10" width="7.625" style="9" customWidth="1"/>
    <col min="11" max="11" width="15.5" style="9" bestFit="1" customWidth="1"/>
    <col min="12" max="12" width="3" style="9"/>
    <col min="13" max="13" width="7.625" style="9" customWidth="1"/>
    <col min="14" max="14" width="22.25" style="9" bestFit="1" customWidth="1"/>
    <col min="15" max="15" width="3" style="9"/>
    <col min="16" max="16" width="6.5" style="9" customWidth="1"/>
    <col min="17" max="17" width="7.5" style="9" bestFit="1" customWidth="1"/>
    <col min="18" max="18" width="3" style="9"/>
    <col min="19" max="19" width="6.5" style="9" customWidth="1"/>
    <col min="20" max="20" width="29.125" style="9" bestFit="1" customWidth="1"/>
    <col min="21" max="21" width="3" style="9"/>
    <col min="22" max="22" width="6.5" style="9" customWidth="1"/>
    <col min="23" max="23" width="47.125" style="115" bestFit="1" customWidth="1"/>
    <col min="24" max="24" width="3" style="9"/>
    <col min="25" max="25" width="6.5" style="9" customWidth="1"/>
    <col min="26" max="26" width="17.375" style="9" bestFit="1" customWidth="1"/>
    <col min="27" max="27" width="3" style="9"/>
    <col min="28" max="28" width="6.5" style="9" customWidth="1"/>
    <col min="29" max="29" width="35.5" style="115" bestFit="1" customWidth="1"/>
    <col min="30" max="30" width="3" style="9"/>
    <col min="31" max="31" width="6.5" style="9" customWidth="1"/>
    <col min="32" max="32" width="23.875" style="9" bestFit="1" customWidth="1"/>
    <col min="33" max="33" width="3" style="9"/>
    <col min="34" max="34" width="5.875" style="9" customWidth="1"/>
    <col min="35" max="35" width="40.5" style="9" bestFit="1" customWidth="1"/>
    <col min="36" max="36" width="3" style="9"/>
    <col min="37" max="37" width="5.875" style="9" customWidth="1"/>
    <col min="38" max="38" width="30.5" style="115" bestFit="1" customWidth="1"/>
    <col min="39" max="39" width="3" style="9"/>
    <col min="40" max="40" width="5.875" style="9" customWidth="1"/>
    <col min="41" max="41" width="6" style="9" bestFit="1" customWidth="1"/>
    <col min="42" max="42" width="3" style="9"/>
    <col min="43" max="43" width="5.875" style="9" customWidth="1"/>
    <col min="44" max="44" width="9" style="9" bestFit="1" customWidth="1"/>
    <col min="45" max="45" width="3" style="9"/>
    <col min="46" max="46" width="5.75" style="9" customWidth="1"/>
    <col min="47" max="47" width="7.5" style="9" bestFit="1" customWidth="1"/>
    <col min="48" max="48" width="3" style="9"/>
    <col min="49" max="49" width="5.75" style="9" customWidth="1"/>
    <col min="50" max="50" width="12.25" style="9" bestFit="1" customWidth="1"/>
    <col min="51" max="51" width="3" style="9" bestFit="1" customWidth="1"/>
    <col min="52" max="52" width="5.75" style="9" customWidth="1"/>
    <col min="53" max="53" width="6.875" style="9" bestFit="1" customWidth="1"/>
    <col min="54" max="54" width="3" style="9"/>
    <col min="55" max="55" width="5.75" style="9" customWidth="1"/>
    <col min="56" max="56" width="13.875" style="9" bestFit="1" customWidth="1"/>
    <col min="57" max="57" width="3" style="9"/>
    <col min="58" max="58" width="5.75" style="9" customWidth="1"/>
    <col min="59" max="59" width="6" style="9" bestFit="1" customWidth="1"/>
    <col min="60" max="60" width="3" style="9"/>
    <col min="61" max="61" width="5.75" style="9" customWidth="1"/>
    <col min="62" max="62" width="24" style="9" bestFit="1" customWidth="1"/>
    <col min="63" max="63" width="3" style="9"/>
    <col min="64" max="64" width="5.75" style="9" customWidth="1"/>
    <col min="65" max="65" width="25.5" style="9" bestFit="1" customWidth="1"/>
    <col min="66" max="66" width="3" style="9" bestFit="1" customWidth="1"/>
    <col min="67" max="67" width="5.75" style="9" customWidth="1"/>
    <col min="68" max="68" width="9" style="9" bestFit="1" customWidth="1"/>
    <col min="69" max="69" width="3" style="9"/>
    <col min="70" max="70" width="5.75" style="9" customWidth="1"/>
    <col min="71" max="71" width="17.25" style="9" bestFit="1" customWidth="1"/>
    <col min="72" max="72" width="3" style="9"/>
    <col min="73" max="73" width="5.75" style="9" customWidth="1"/>
    <col min="74" max="74" width="16.375" style="9" bestFit="1" customWidth="1"/>
    <col min="75" max="75" width="3" style="9"/>
    <col min="76" max="76" width="5.75" style="9" customWidth="1"/>
    <col min="77" max="77" width="33.875" style="9" bestFit="1" customWidth="1"/>
    <col min="78" max="78" width="3" style="9"/>
    <col min="79" max="79" width="5.75" style="9" customWidth="1"/>
    <col min="80" max="80" width="13.875" style="9" bestFit="1" customWidth="1"/>
    <col min="81" max="81" width="3" style="9"/>
    <col min="82" max="82" width="5.75" style="9" customWidth="1"/>
    <col min="83" max="83" width="12.25" style="9" customWidth="1"/>
    <col min="84" max="84" width="3" style="9"/>
    <col min="85" max="85" width="5.75" style="9" customWidth="1"/>
    <col min="86" max="86" width="12.25" style="9" bestFit="1" customWidth="1"/>
    <col min="87" max="87" width="3" style="9"/>
    <col min="88" max="88" width="5.75" style="9" customWidth="1"/>
    <col min="89" max="89" width="25.5" style="9" bestFit="1" customWidth="1"/>
    <col min="90" max="90" width="3" style="9"/>
    <col min="91" max="91" width="5.75" style="9" customWidth="1"/>
    <col min="92" max="92" width="6" style="9" bestFit="1" customWidth="1"/>
    <col min="93" max="93" width="3" style="9"/>
    <col min="94" max="94" width="5.75" style="9" customWidth="1"/>
    <col min="95" max="95" width="7.5" style="9" bestFit="1" customWidth="1"/>
    <col min="96" max="96" width="3" style="9"/>
    <col min="97" max="97" width="5.75" style="9" customWidth="1"/>
    <col min="98" max="98" width="13.875" style="9" bestFit="1" customWidth="1"/>
    <col min="99" max="99" width="3" style="9"/>
    <col min="100" max="100" width="5.75" style="9" customWidth="1"/>
    <col min="101" max="101" width="17.75" style="9" bestFit="1" customWidth="1"/>
    <col min="102" max="102" width="3" style="9"/>
    <col min="103" max="103" width="5.75" style="9" customWidth="1"/>
    <col min="104" max="104" width="6" style="9" bestFit="1" customWidth="1"/>
    <col min="105" max="105" width="3" style="9"/>
    <col min="106" max="106" width="5.75" style="9" customWidth="1"/>
    <col min="107" max="107" width="6" style="9" bestFit="1" customWidth="1"/>
    <col min="108" max="109" width="3" style="9"/>
    <col min="110" max="110" width="25.75" style="9" customWidth="1"/>
    <col min="111" max="111" width="15" style="9" bestFit="1" customWidth="1"/>
    <col min="112" max="16384" width="3" style="9"/>
  </cols>
  <sheetData>
    <row r="1" spans="1:111" ht="18.75" customHeight="1" x14ac:dyDescent="0.4">
      <c r="N1" s="13"/>
    </row>
    <row r="2" spans="1:111" ht="18.75" customHeight="1" x14ac:dyDescent="0.4">
      <c r="A2" s="8" t="s">
        <v>486</v>
      </c>
      <c r="B2" s="8"/>
      <c r="D2" s="8" t="s">
        <v>487</v>
      </c>
      <c r="E2" s="8"/>
      <c r="G2" s="8" t="s">
        <v>488</v>
      </c>
      <c r="H2" s="10"/>
      <c r="J2" s="8" t="s">
        <v>489</v>
      </c>
      <c r="K2" s="8"/>
      <c r="M2" s="8" t="s">
        <v>490</v>
      </c>
      <c r="N2" s="8"/>
      <c r="P2" s="8" t="s">
        <v>491</v>
      </c>
      <c r="Q2" s="8"/>
      <c r="S2" s="8" t="s">
        <v>492</v>
      </c>
      <c r="T2" s="8"/>
      <c r="V2" s="8" t="s">
        <v>493</v>
      </c>
      <c r="W2" s="10"/>
      <c r="Y2" s="8" t="s">
        <v>494</v>
      </c>
      <c r="Z2" s="8"/>
      <c r="AB2" s="8" t="s">
        <v>495</v>
      </c>
      <c r="AC2" s="10"/>
      <c r="AE2" s="8" t="s">
        <v>496</v>
      </c>
      <c r="AF2" s="8"/>
      <c r="AH2" s="8" t="s">
        <v>497</v>
      </c>
      <c r="AI2" s="8"/>
      <c r="AK2" s="8" t="s">
        <v>498</v>
      </c>
      <c r="AL2" s="10"/>
      <c r="AN2" s="8" t="s">
        <v>499</v>
      </c>
      <c r="AO2" s="8"/>
      <c r="AQ2" s="8" t="s">
        <v>500</v>
      </c>
      <c r="AR2" s="10"/>
      <c r="AT2" s="8" t="s">
        <v>501</v>
      </c>
      <c r="AU2" s="8"/>
      <c r="AW2" s="8" t="s">
        <v>502</v>
      </c>
      <c r="AX2" s="8"/>
      <c r="AZ2" s="8" t="s">
        <v>503</v>
      </c>
      <c r="BA2" s="8"/>
      <c r="BB2" s="122"/>
      <c r="BC2" s="120" t="s">
        <v>504</v>
      </c>
      <c r="BD2" s="120"/>
      <c r="BF2" s="8" t="s">
        <v>505</v>
      </c>
      <c r="BG2" s="8"/>
      <c r="BI2" s="119" t="s">
        <v>506</v>
      </c>
      <c r="BJ2" s="8"/>
      <c r="BL2" s="207" t="s">
        <v>507</v>
      </c>
      <c r="BM2" s="8"/>
      <c r="BO2" s="8" t="s">
        <v>508</v>
      </c>
      <c r="BP2" s="8"/>
      <c r="BR2" s="8" t="s">
        <v>509</v>
      </c>
      <c r="BS2" s="8"/>
      <c r="BU2" s="8" t="s">
        <v>510</v>
      </c>
      <c r="BV2" s="8"/>
      <c r="BX2" s="8" t="s">
        <v>511</v>
      </c>
      <c r="BY2" s="8"/>
      <c r="CA2" s="8" t="s">
        <v>512</v>
      </c>
      <c r="CB2" s="8"/>
      <c r="CD2" s="207" t="s">
        <v>513</v>
      </c>
      <c r="CE2" s="8"/>
      <c r="CG2" s="8" t="s">
        <v>514</v>
      </c>
      <c r="CH2" s="8"/>
      <c r="CJ2" s="8" t="s">
        <v>515</v>
      </c>
      <c r="CK2" s="8"/>
      <c r="CM2" s="8" t="s">
        <v>516</v>
      </c>
      <c r="CN2" s="10"/>
      <c r="CP2" s="8" t="s">
        <v>517</v>
      </c>
      <c r="CQ2" s="8"/>
      <c r="CS2" s="8" t="s">
        <v>518</v>
      </c>
      <c r="CT2" s="8"/>
      <c r="CV2" s="8" t="s">
        <v>519</v>
      </c>
      <c r="CY2" s="8" t="s">
        <v>520</v>
      </c>
      <c r="DB2" s="8" t="s">
        <v>521</v>
      </c>
    </row>
    <row r="3" spans="1:111" ht="18.75" customHeight="1" x14ac:dyDescent="0.4">
      <c r="A3" s="11" t="s">
        <v>522</v>
      </c>
      <c r="B3" s="11" t="s">
        <v>523</v>
      </c>
      <c r="D3" s="11" t="s">
        <v>522</v>
      </c>
      <c r="E3" s="11" t="s">
        <v>523</v>
      </c>
      <c r="G3" s="11" t="s">
        <v>522</v>
      </c>
      <c r="H3" s="12" t="s">
        <v>523</v>
      </c>
      <c r="J3" s="11" t="s">
        <v>522</v>
      </c>
      <c r="K3" s="11" t="s">
        <v>523</v>
      </c>
      <c r="M3" s="11" t="s">
        <v>522</v>
      </c>
      <c r="N3" s="11" t="s">
        <v>523</v>
      </c>
      <c r="P3" s="11" t="s">
        <v>522</v>
      </c>
      <c r="Q3" s="11" t="s">
        <v>523</v>
      </c>
      <c r="S3" s="11" t="s">
        <v>522</v>
      </c>
      <c r="T3" s="11" t="s">
        <v>523</v>
      </c>
      <c r="V3" s="11" t="s">
        <v>522</v>
      </c>
      <c r="W3" s="12" t="s">
        <v>523</v>
      </c>
      <c r="Y3" s="11" t="s">
        <v>522</v>
      </c>
      <c r="Z3" s="11" t="s">
        <v>523</v>
      </c>
      <c r="AB3" s="11" t="s">
        <v>522</v>
      </c>
      <c r="AC3" s="12" t="s">
        <v>523</v>
      </c>
      <c r="AE3" s="11" t="s">
        <v>522</v>
      </c>
      <c r="AF3" s="11" t="s">
        <v>523</v>
      </c>
      <c r="AH3" s="11" t="s">
        <v>522</v>
      </c>
      <c r="AI3" s="11" t="s">
        <v>523</v>
      </c>
      <c r="AK3" s="11" t="s">
        <v>522</v>
      </c>
      <c r="AL3" s="12" t="s">
        <v>523</v>
      </c>
      <c r="AN3" s="11" t="s">
        <v>522</v>
      </c>
      <c r="AO3" s="12" t="s">
        <v>523</v>
      </c>
      <c r="AQ3" s="11" t="s">
        <v>522</v>
      </c>
      <c r="AR3" s="12" t="s">
        <v>523</v>
      </c>
      <c r="AT3" s="11" t="s">
        <v>522</v>
      </c>
      <c r="AU3" s="11" t="s">
        <v>523</v>
      </c>
      <c r="AW3" s="11" t="s">
        <v>522</v>
      </c>
      <c r="AX3" s="11" t="s">
        <v>523</v>
      </c>
      <c r="AZ3" s="11" t="s">
        <v>522</v>
      </c>
      <c r="BA3" s="11" t="s">
        <v>523</v>
      </c>
      <c r="BC3" s="121" t="s">
        <v>522</v>
      </c>
      <c r="BD3" s="11" t="s">
        <v>523</v>
      </c>
      <c r="BF3" s="11" t="s">
        <v>522</v>
      </c>
      <c r="BG3" s="11" t="s">
        <v>523</v>
      </c>
      <c r="BI3" s="11" t="s">
        <v>522</v>
      </c>
      <c r="BJ3" s="11" t="s">
        <v>523</v>
      </c>
      <c r="BL3" s="11" t="s">
        <v>522</v>
      </c>
      <c r="BM3" s="11" t="s">
        <v>523</v>
      </c>
      <c r="BO3" s="11" t="s">
        <v>522</v>
      </c>
      <c r="BP3" s="11" t="s">
        <v>523</v>
      </c>
      <c r="BR3" s="11" t="s">
        <v>522</v>
      </c>
      <c r="BS3" s="11" t="s">
        <v>523</v>
      </c>
      <c r="BU3" s="11" t="s">
        <v>522</v>
      </c>
      <c r="BV3" s="11" t="s">
        <v>523</v>
      </c>
      <c r="BX3" s="11" t="s">
        <v>522</v>
      </c>
      <c r="BY3" s="11" t="s">
        <v>523</v>
      </c>
      <c r="CA3" s="11" t="s">
        <v>522</v>
      </c>
      <c r="CB3" s="11" t="s">
        <v>523</v>
      </c>
      <c r="CD3" s="11" t="s">
        <v>522</v>
      </c>
      <c r="CE3" s="11" t="s">
        <v>523</v>
      </c>
      <c r="CG3" s="11" t="s">
        <v>522</v>
      </c>
      <c r="CH3" s="11" t="s">
        <v>523</v>
      </c>
      <c r="CJ3" s="11" t="s">
        <v>522</v>
      </c>
      <c r="CK3" s="11" t="s">
        <v>523</v>
      </c>
      <c r="CM3" s="11" t="s">
        <v>522</v>
      </c>
      <c r="CN3" s="12" t="s">
        <v>523</v>
      </c>
      <c r="CP3" s="11" t="s">
        <v>522</v>
      </c>
      <c r="CQ3" s="11" t="s">
        <v>523</v>
      </c>
      <c r="CS3" s="11" t="s">
        <v>522</v>
      </c>
      <c r="CT3" s="11" t="s">
        <v>523</v>
      </c>
      <c r="CV3" s="118" t="s">
        <v>522</v>
      </c>
      <c r="CW3" s="118" t="s">
        <v>523</v>
      </c>
      <c r="CY3" s="118" t="s">
        <v>522</v>
      </c>
      <c r="CZ3" s="118" t="s">
        <v>523</v>
      </c>
      <c r="DB3" s="118" t="s">
        <v>522</v>
      </c>
      <c r="DC3" s="118" t="s">
        <v>523</v>
      </c>
      <c r="DE3" s="336">
        <v>1</v>
      </c>
      <c r="DF3" s="337" t="s">
        <v>1355</v>
      </c>
      <c r="DG3" s="338" t="str">
        <f>"入力シート!C"&amp;MATCH(DF3,入力シート!C:C,0)</f>
        <v>入力シート!C150</v>
      </c>
    </row>
    <row r="4" spans="1:111" ht="30" customHeight="1" x14ac:dyDescent="0.4">
      <c r="A4" s="11">
        <v>1</v>
      </c>
      <c r="B4" s="11"/>
      <c r="D4" s="11">
        <v>1</v>
      </c>
      <c r="E4" s="11"/>
      <c r="G4" s="11">
        <v>1</v>
      </c>
      <c r="H4" s="12"/>
      <c r="J4" s="11">
        <v>1</v>
      </c>
      <c r="K4" s="11"/>
      <c r="M4" s="11">
        <v>1</v>
      </c>
      <c r="N4" s="11"/>
      <c r="P4" s="11">
        <v>1</v>
      </c>
      <c r="Q4" s="11"/>
      <c r="S4" s="11">
        <v>1</v>
      </c>
      <c r="T4" s="11"/>
      <c r="V4" s="11">
        <v>1</v>
      </c>
      <c r="W4" s="12"/>
      <c r="Y4" s="11">
        <v>1</v>
      </c>
      <c r="Z4" s="11"/>
      <c r="AB4" s="11">
        <v>1</v>
      </c>
      <c r="AC4" s="12"/>
      <c r="AE4" s="11">
        <v>1</v>
      </c>
      <c r="AF4" s="11"/>
      <c r="AH4" s="11">
        <v>1</v>
      </c>
      <c r="AI4" s="11"/>
      <c r="AK4" s="11">
        <v>1</v>
      </c>
      <c r="AL4" s="12"/>
      <c r="AN4" s="11">
        <v>1</v>
      </c>
      <c r="AO4" s="12"/>
      <c r="AQ4" s="11">
        <v>1</v>
      </c>
      <c r="AR4" s="12"/>
      <c r="AT4" s="11">
        <v>1</v>
      </c>
      <c r="AU4" s="11"/>
      <c r="AW4" s="11">
        <v>1</v>
      </c>
      <c r="AX4" s="11"/>
      <c r="AZ4" s="11">
        <v>1</v>
      </c>
      <c r="BA4" s="11" t="s">
        <v>524</v>
      </c>
      <c r="BC4" s="11">
        <v>1</v>
      </c>
      <c r="BD4" s="11"/>
      <c r="BF4" s="11">
        <v>1</v>
      </c>
      <c r="BG4" s="11"/>
      <c r="BI4" s="11">
        <v>1</v>
      </c>
      <c r="BJ4" s="11"/>
      <c r="BL4" s="11">
        <v>1</v>
      </c>
      <c r="BM4" s="11"/>
      <c r="BO4" s="11">
        <v>1</v>
      </c>
      <c r="BP4" s="118"/>
      <c r="BR4" s="11">
        <v>1</v>
      </c>
      <c r="BS4" s="11"/>
      <c r="BU4" s="11">
        <v>1</v>
      </c>
      <c r="BV4" s="11"/>
      <c r="BX4" s="11">
        <v>1</v>
      </c>
      <c r="BY4" s="118"/>
      <c r="CA4" s="11">
        <v>1</v>
      </c>
      <c r="CB4" s="11"/>
      <c r="CD4" s="11">
        <v>1</v>
      </c>
      <c r="CE4" s="11"/>
      <c r="CG4" s="11">
        <v>1</v>
      </c>
      <c r="CH4" s="11"/>
      <c r="CJ4" s="11">
        <v>1</v>
      </c>
      <c r="CK4" s="11"/>
      <c r="CM4" s="11">
        <v>1</v>
      </c>
      <c r="CN4" s="12"/>
      <c r="CP4" s="11">
        <v>1</v>
      </c>
      <c r="CQ4" s="11"/>
      <c r="CS4" s="11">
        <v>1</v>
      </c>
      <c r="CT4" s="11"/>
      <c r="CV4" s="118">
        <v>1</v>
      </c>
      <c r="CW4" s="118"/>
      <c r="CY4" s="118">
        <v>1</v>
      </c>
      <c r="CZ4" s="118"/>
      <c r="DB4" s="118">
        <v>1</v>
      </c>
      <c r="DC4" s="118"/>
      <c r="DE4" s="336">
        <v>2</v>
      </c>
      <c r="DF4" s="337" t="s">
        <v>1348</v>
      </c>
      <c r="DG4" s="338" t="str">
        <f>"入力シート!C"&amp;MATCH(DF4,入力シート!C:C,0)</f>
        <v>入力シート!C179</v>
      </c>
    </row>
    <row r="5" spans="1:111" ht="30" customHeight="1" x14ac:dyDescent="0.4">
      <c r="A5" s="11">
        <v>2</v>
      </c>
      <c r="B5" s="11" t="s">
        <v>51</v>
      </c>
      <c r="D5" s="11">
        <v>2</v>
      </c>
      <c r="E5" s="11" t="s">
        <v>525</v>
      </c>
      <c r="G5" s="11">
        <v>2</v>
      </c>
      <c r="H5" s="117" t="s">
        <v>79</v>
      </c>
      <c r="J5" s="11">
        <v>2</v>
      </c>
      <c r="K5" s="11" t="s">
        <v>83</v>
      </c>
      <c r="M5" s="11">
        <v>2</v>
      </c>
      <c r="N5" s="11" t="s">
        <v>526</v>
      </c>
      <c r="P5" s="11">
        <v>2</v>
      </c>
      <c r="Q5" s="11" t="s">
        <v>527</v>
      </c>
      <c r="S5" s="11">
        <v>2</v>
      </c>
      <c r="T5" s="118" t="s">
        <v>528</v>
      </c>
      <c r="V5" s="11">
        <v>2</v>
      </c>
      <c r="W5" s="117" t="s">
        <v>144</v>
      </c>
      <c r="Y5" s="11">
        <v>2</v>
      </c>
      <c r="Z5" s="11" t="s">
        <v>529</v>
      </c>
      <c r="AB5" s="11">
        <v>2</v>
      </c>
      <c r="AC5" s="117" t="s">
        <v>156</v>
      </c>
      <c r="AE5" s="11">
        <v>2</v>
      </c>
      <c r="AF5" s="11" t="s">
        <v>530</v>
      </c>
      <c r="AH5" s="11">
        <v>2</v>
      </c>
      <c r="AI5" s="11" t="s">
        <v>531</v>
      </c>
      <c r="AK5" s="11">
        <v>2</v>
      </c>
      <c r="AL5" s="117" t="s">
        <v>193</v>
      </c>
      <c r="AN5" s="11">
        <v>2</v>
      </c>
      <c r="AO5" s="12" t="s">
        <v>206</v>
      </c>
      <c r="AQ5" s="11">
        <v>2</v>
      </c>
      <c r="AR5" s="12" t="s">
        <v>532</v>
      </c>
      <c r="AT5" s="11">
        <v>2</v>
      </c>
      <c r="AU5" s="11" t="s">
        <v>219</v>
      </c>
      <c r="AW5" s="11">
        <v>2</v>
      </c>
      <c r="AX5" s="11" t="s">
        <v>533</v>
      </c>
      <c r="AZ5" s="11">
        <v>2</v>
      </c>
      <c r="BA5" s="11" t="s">
        <v>534</v>
      </c>
      <c r="BC5" s="11">
        <v>2</v>
      </c>
      <c r="BD5" s="11" t="s">
        <v>535</v>
      </c>
      <c r="BF5" s="11">
        <v>2</v>
      </c>
      <c r="BG5" s="118" t="s">
        <v>536</v>
      </c>
      <c r="BI5" s="11">
        <v>2</v>
      </c>
      <c r="BJ5" s="118" t="s">
        <v>537</v>
      </c>
      <c r="BL5" s="11">
        <v>2</v>
      </c>
      <c r="BM5" s="11" t="s">
        <v>538</v>
      </c>
      <c r="BO5" s="11">
        <v>2</v>
      </c>
      <c r="BP5" s="118" t="s">
        <v>536</v>
      </c>
      <c r="BR5" s="11">
        <v>2</v>
      </c>
      <c r="BS5" s="11" t="s">
        <v>539</v>
      </c>
      <c r="BU5" s="11">
        <v>2</v>
      </c>
      <c r="BV5" s="11" t="s">
        <v>540</v>
      </c>
      <c r="BX5" s="11">
        <v>2</v>
      </c>
      <c r="BY5" s="118" t="s">
        <v>424</v>
      </c>
      <c r="CA5" s="11">
        <v>2</v>
      </c>
      <c r="CB5" s="11" t="s">
        <v>541</v>
      </c>
      <c r="CD5" s="11">
        <v>2</v>
      </c>
      <c r="CE5" s="113" t="s">
        <v>371</v>
      </c>
      <c r="CG5" s="11">
        <v>2</v>
      </c>
      <c r="CH5" s="11" t="s">
        <v>542</v>
      </c>
      <c r="CJ5" s="11">
        <v>2</v>
      </c>
      <c r="CK5" s="11" t="s">
        <v>426</v>
      </c>
      <c r="CM5" s="11">
        <v>2</v>
      </c>
      <c r="CN5" s="12" t="s">
        <v>396</v>
      </c>
      <c r="CP5" s="11">
        <v>2</v>
      </c>
      <c r="CQ5" s="11" t="s">
        <v>408</v>
      </c>
      <c r="CS5" s="11">
        <v>2</v>
      </c>
      <c r="CT5" s="11" t="s">
        <v>412</v>
      </c>
      <c r="CV5" s="118">
        <v>2</v>
      </c>
      <c r="CW5" s="118" t="s">
        <v>1373</v>
      </c>
      <c r="CY5" s="118">
        <v>2</v>
      </c>
      <c r="CZ5" s="118" t="s">
        <v>536</v>
      </c>
      <c r="DB5" s="118">
        <v>2</v>
      </c>
      <c r="DC5" s="118"/>
      <c r="DE5" s="336">
        <v>3</v>
      </c>
      <c r="DF5" s="337" t="s">
        <v>1349</v>
      </c>
      <c r="DG5" s="338" t="str">
        <f>"入力シート!C"&amp;MATCH(DF5,入力シート!C:C,0)</f>
        <v>入力シート!C208</v>
      </c>
    </row>
    <row r="6" spans="1:111" s="115" customFormat="1" ht="30" customHeight="1" x14ac:dyDescent="0.4">
      <c r="A6" s="12">
        <v>3</v>
      </c>
      <c r="B6" s="12" t="s">
        <v>543</v>
      </c>
      <c r="D6" s="12">
        <v>3</v>
      </c>
      <c r="E6" s="12" t="s">
        <v>544</v>
      </c>
      <c r="G6" s="12">
        <v>3</v>
      </c>
      <c r="H6" s="117" t="s">
        <v>93</v>
      </c>
      <c r="J6" s="12">
        <v>3</v>
      </c>
      <c r="K6" s="12" t="s">
        <v>545</v>
      </c>
      <c r="M6" s="12">
        <v>3</v>
      </c>
      <c r="N6" s="12" t="s">
        <v>546</v>
      </c>
      <c r="P6" s="12">
        <v>3</v>
      </c>
      <c r="Q6" s="12" t="s">
        <v>129</v>
      </c>
      <c r="S6" s="12">
        <v>3</v>
      </c>
      <c r="T6" s="12" t="s">
        <v>547</v>
      </c>
      <c r="V6" s="12">
        <v>3</v>
      </c>
      <c r="W6" s="117" t="s">
        <v>143</v>
      </c>
      <c r="AB6" s="12">
        <v>3</v>
      </c>
      <c r="AC6" s="117" t="s">
        <v>548</v>
      </c>
      <c r="AE6" s="12">
        <v>3</v>
      </c>
      <c r="AF6" s="12" t="s">
        <v>161</v>
      </c>
      <c r="AH6" s="12">
        <v>3</v>
      </c>
      <c r="AI6" s="12" t="s">
        <v>549</v>
      </c>
      <c r="AK6" s="12">
        <v>3</v>
      </c>
      <c r="AL6" s="12" t="s">
        <v>550</v>
      </c>
      <c r="AN6" s="12">
        <v>3</v>
      </c>
      <c r="AO6" s="12" t="s">
        <v>551</v>
      </c>
      <c r="AQ6" s="12">
        <v>3</v>
      </c>
      <c r="AR6" s="12" t="s">
        <v>552</v>
      </c>
      <c r="AT6" s="12">
        <v>3</v>
      </c>
      <c r="AU6" s="12" t="s">
        <v>553</v>
      </c>
      <c r="AW6" s="12">
        <v>3</v>
      </c>
      <c r="AX6" s="12" t="s">
        <v>554</v>
      </c>
      <c r="AZ6" s="12">
        <v>3</v>
      </c>
      <c r="BA6" s="12" t="s">
        <v>555</v>
      </c>
      <c r="BC6" s="12">
        <v>3</v>
      </c>
      <c r="BD6" s="12" t="s">
        <v>556</v>
      </c>
      <c r="BF6" s="12">
        <v>3</v>
      </c>
      <c r="BG6" s="11" t="s">
        <v>557</v>
      </c>
      <c r="BI6" s="12">
        <v>3</v>
      </c>
      <c r="BJ6" s="117" t="s">
        <v>558</v>
      </c>
      <c r="BL6" s="12">
        <v>3</v>
      </c>
      <c r="BM6" s="12" t="s">
        <v>559</v>
      </c>
      <c r="BO6" s="12">
        <v>3</v>
      </c>
      <c r="BP6" s="117" t="s">
        <v>560</v>
      </c>
      <c r="BR6" s="12">
        <v>3</v>
      </c>
      <c r="BS6" s="12" t="s">
        <v>561</v>
      </c>
      <c r="BU6" s="12">
        <v>3</v>
      </c>
      <c r="BV6" s="12" t="s">
        <v>562</v>
      </c>
      <c r="BX6" s="12">
        <v>3</v>
      </c>
      <c r="BY6" s="117" t="s">
        <v>563</v>
      </c>
      <c r="CA6" s="12">
        <v>3</v>
      </c>
      <c r="CB6" s="12" t="s">
        <v>366</v>
      </c>
      <c r="CD6" s="12">
        <v>3</v>
      </c>
      <c r="CE6" s="116" t="s">
        <v>429</v>
      </c>
      <c r="CG6" s="12">
        <v>3</v>
      </c>
      <c r="CH6" s="12" t="s">
        <v>564</v>
      </c>
      <c r="CJ6" s="12">
        <v>3</v>
      </c>
      <c r="CK6" s="12" t="s">
        <v>383</v>
      </c>
      <c r="CM6" s="12">
        <v>3</v>
      </c>
      <c r="CN6" s="12" t="s">
        <v>565</v>
      </c>
      <c r="CP6" s="12">
        <v>3</v>
      </c>
      <c r="CQ6" s="12" t="s">
        <v>428</v>
      </c>
      <c r="CS6" s="12">
        <v>3</v>
      </c>
      <c r="CT6" s="12" t="s">
        <v>411</v>
      </c>
      <c r="CV6" s="117">
        <v>3</v>
      </c>
      <c r="CW6" s="117" t="s">
        <v>1374</v>
      </c>
      <c r="CY6" s="117">
        <v>3</v>
      </c>
      <c r="CZ6" s="117" t="s">
        <v>557</v>
      </c>
      <c r="DB6" s="117">
        <v>3</v>
      </c>
      <c r="DC6" s="117"/>
      <c r="DE6" s="336">
        <v>4</v>
      </c>
      <c r="DF6" s="337" t="s">
        <v>1350</v>
      </c>
      <c r="DG6" s="338" t="str">
        <f>"入力シート!C"&amp;MATCH(DF6,入力シート!C:C,0)</f>
        <v>入力シート!C237</v>
      </c>
    </row>
    <row r="7" spans="1:111" ht="30" customHeight="1" x14ac:dyDescent="0.4">
      <c r="D7" s="11">
        <v>4</v>
      </c>
      <c r="E7" s="11" t="s">
        <v>55</v>
      </c>
      <c r="J7" s="11">
        <v>4</v>
      </c>
      <c r="K7" s="11" t="s">
        <v>566</v>
      </c>
      <c r="M7" s="11">
        <v>4</v>
      </c>
      <c r="N7" s="11" t="s">
        <v>567</v>
      </c>
      <c r="S7" s="11">
        <v>4</v>
      </c>
      <c r="T7" s="11" t="s">
        <v>568</v>
      </c>
      <c r="V7" s="11">
        <v>4</v>
      </c>
      <c r="W7" s="117" t="s">
        <v>569</v>
      </c>
      <c r="AB7" s="11">
        <v>4</v>
      </c>
      <c r="AC7" s="117" t="s">
        <v>570</v>
      </c>
      <c r="AH7" s="11">
        <v>4</v>
      </c>
      <c r="AI7" s="11" t="s">
        <v>571</v>
      </c>
      <c r="AK7" s="11">
        <v>4</v>
      </c>
      <c r="AL7" s="12" t="s">
        <v>572</v>
      </c>
      <c r="AN7" s="11">
        <v>4</v>
      </c>
      <c r="AO7" s="12" t="s">
        <v>573</v>
      </c>
      <c r="AQ7" s="11">
        <v>4</v>
      </c>
      <c r="AR7" s="12" t="s">
        <v>574</v>
      </c>
      <c r="AT7" s="11">
        <v>4</v>
      </c>
      <c r="AU7" s="11" t="s">
        <v>90</v>
      </c>
      <c r="AW7" s="11">
        <v>4</v>
      </c>
      <c r="AX7" s="11" t="s">
        <v>90</v>
      </c>
      <c r="AZ7" s="11">
        <v>4</v>
      </c>
      <c r="BA7" s="11" t="s">
        <v>575</v>
      </c>
      <c r="BC7" s="11">
        <v>4</v>
      </c>
      <c r="BD7" s="11" t="s">
        <v>576</v>
      </c>
      <c r="BI7" s="11">
        <v>4</v>
      </c>
      <c r="BJ7" s="117" t="s">
        <v>300</v>
      </c>
      <c r="BL7" s="11">
        <v>4</v>
      </c>
      <c r="BM7" s="11" t="s">
        <v>577</v>
      </c>
      <c r="BR7" s="11">
        <v>4</v>
      </c>
      <c r="BS7" s="11" t="s">
        <v>578</v>
      </c>
      <c r="BU7" s="11">
        <v>4</v>
      </c>
      <c r="BV7" s="11" t="s">
        <v>579</v>
      </c>
      <c r="CA7" s="11">
        <v>4</v>
      </c>
      <c r="CB7" s="11" t="s">
        <v>580</v>
      </c>
      <c r="CD7" s="11">
        <v>4</v>
      </c>
      <c r="CE7" s="113" t="s">
        <v>581</v>
      </c>
      <c r="CG7" s="11">
        <v>4</v>
      </c>
      <c r="CH7" s="11" t="s">
        <v>374</v>
      </c>
      <c r="CS7" s="11">
        <v>4</v>
      </c>
      <c r="CT7" s="11" t="s">
        <v>582</v>
      </c>
      <c r="CV7" s="118">
        <v>4</v>
      </c>
      <c r="CW7" s="118" t="s">
        <v>1375</v>
      </c>
      <c r="DB7" s="118">
        <v>4</v>
      </c>
      <c r="DC7" s="118"/>
      <c r="DE7" s="336">
        <v>5</v>
      </c>
      <c r="DF7" s="337" t="s">
        <v>1351</v>
      </c>
      <c r="DG7" s="338" t="str">
        <f>"入力シート!C"&amp;MATCH(DF7,入力シート!C:C,0)</f>
        <v>入力シート!C266</v>
      </c>
    </row>
    <row r="8" spans="1:111" ht="30" customHeight="1" x14ac:dyDescent="0.4">
      <c r="J8" s="11">
        <v>5</v>
      </c>
      <c r="K8" s="11" t="s">
        <v>583</v>
      </c>
      <c r="M8" s="11">
        <v>5</v>
      </c>
      <c r="N8" s="117" t="s">
        <v>584</v>
      </c>
      <c r="S8" s="11">
        <v>5</v>
      </c>
      <c r="T8" s="11" t="s">
        <v>585</v>
      </c>
      <c r="V8" s="11">
        <v>5</v>
      </c>
      <c r="W8" s="117" t="s">
        <v>586</v>
      </c>
      <c r="AB8" s="11">
        <v>5</v>
      </c>
      <c r="AC8" s="117" t="s">
        <v>587</v>
      </c>
      <c r="AH8" s="11">
        <v>5</v>
      </c>
      <c r="AI8" s="11" t="s">
        <v>588</v>
      </c>
      <c r="AK8" s="11">
        <v>5</v>
      </c>
      <c r="AL8" s="12" t="s">
        <v>589</v>
      </c>
      <c r="AN8" s="11">
        <v>5</v>
      </c>
      <c r="AO8" s="12" t="s">
        <v>590</v>
      </c>
      <c r="AQ8" s="11">
        <v>5</v>
      </c>
      <c r="AR8" s="117" t="s">
        <v>591</v>
      </c>
      <c r="BC8" s="11">
        <v>5</v>
      </c>
      <c r="BD8" s="11" t="s">
        <v>592</v>
      </c>
      <c r="BI8" s="11">
        <v>5</v>
      </c>
      <c r="BJ8" s="11" t="s">
        <v>557</v>
      </c>
      <c r="BL8" s="11">
        <v>5</v>
      </c>
      <c r="BM8" s="11" t="s">
        <v>593</v>
      </c>
      <c r="BR8" s="11">
        <v>5</v>
      </c>
      <c r="BS8" s="11" t="s">
        <v>594</v>
      </c>
      <c r="BU8" s="11">
        <v>5</v>
      </c>
      <c r="BV8" s="11" t="s">
        <v>595</v>
      </c>
      <c r="CA8" s="11">
        <v>5</v>
      </c>
      <c r="CB8" s="11" t="s">
        <v>596</v>
      </c>
      <c r="CD8" s="11">
        <v>5</v>
      </c>
      <c r="CE8" s="113" t="s">
        <v>597</v>
      </c>
      <c r="CV8" s="118">
        <v>5</v>
      </c>
      <c r="CW8" s="118" t="s">
        <v>1376</v>
      </c>
      <c r="DB8" s="118">
        <v>5</v>
      </c>
      <c r="DC8" s="118"/>
      <c r="DE8" s="336">
        <v>6</v>
      </c>
      <c r="DF8" s="337" t="s">
        <v>1352</v>
      </c>
      <c r="DG8" s="338" t="str">
        <f>"入力シート!C"&amp;MATCH(DF8,入力シート!C:C,0)</f>
        <v>入力シート!C295</v>
      </c>
    </row>
    <row r="9" spans="1:111" ht="30" customHeight="1" x14ac:dyDescent="0.4">
      <c r="J9" s="11">
        <v>6</v>
      </c>
      <c r="K9" s="11" t="s">
        <v>598</v>
      </c>
      <c r="M9" s="11">
        <v>6</v>
      </c>
      <c r="N9" s="11" t="s">
        <v>599</v>
      </c>
      <c r="S9" s="11">
        <v>6</v>
      </c>
      <c r="T9" s="11" t="s">
        <v>600</v>
      </c>
      <c r="V9" s="11">
        <v>6</v>
      </c>
      <c r="W9" s="117" t="s">
        <v>601</v>
      </c>
      <c r="AB9" s="11">
        <v>6</v>
      </c>
      <c r="AC9" s="117" t="s">
        <v>602</v>
      </c>
      <c r="AH9" s="11">
        <v>6</v>
      </c>
      <c r="AI9" s="11" t="s">
        <v>603</v>
      </c>
      <c r="AK9" s="11">
        <v>6</v>
      </c>
      <c r="AL9" s="12" t="s">
        <v>604</v>
      </c>
      <c r="BJ9" s="206"/>
      <c r="BL9" s="11">
        <v>6</v>
      </c>
      <c r="BM9" s="118" t="s">
        <v>605</v>
      </c>
      <c r="BR9" s="11">
        <v>6</v>
      </c>
      <c r="BS9" s="11" t="s">
        <v>606</v>
      </c>
      <c r="BU9" s="11">
        <v>6</v>
      </c>
      <c r="BV9" s="11" t="s">
        <v>607</v>
      </c>
      <c r="CA9" s="11">
        <v>6</v>
      </c>
      <c r="CB9" s="11" t="s">
        <v>608</v>
      </c>
      <c r="CD9" s="11">
        <v>6</v>
      </c>
      <c r="CE9" s="113" t="s">
        <v>370</v>
      </c>
      <c r="CV9" s="118">
        <v>6</v>
      </c>
      <c r="CW9" s="118" t="s">
        <v>1377</v>
      </c>
      <c r="DB9" s="118">
        <v>6</v>
      </c>
      <c r="DC9" s="118"/>
      <c r="DE9" s="336">
        <v>7</v>
      </c>
      <c r="DF9" s="337" t="s">
        <v>1353</v>
      </c>
      <c r="DG9" s="338" t="str">
        <f>"入力シート!C"&amp;MATCH(DF9,入力シート!C:C,0)</f>
        <v>入力シート!C324</v>
      </c>
    </row>
    <row r="10" spans="1:111" ht="30" customHeight="1" x14ac:dyDescent="0.4">
      <c r="J10" s="11">
        <v>7</v>
      </c>
      <c r="K10" s="11" t="s">
        <v>609</v>
      </c>
      <c r="M10" s="11">
        <v>7</v>
      </c>
      <c r="N10" s="11" t="s">
        <v>610</v>
      </c>
      <c r="AB10" s="11">
        <v>7</v>
      </c>
      <c r="AC10" s="117" t="s">
        <v>611</v>
      </c>
      <c r="AH10" s="11">
        <v>7</v>
      </c>
      <c r="AI10" s="11" t="s">
        <v>612</v>
      </c>
      <c r="AK10" s="11">
        <v>7</v>
      </c>
      <c r="AL10" s="12" t="s">
        <v>613</v>
      </c>
      <c r="BL10" s="11">
        <v>7</v>
      </c>
      <c r="BM10" s="11" t="s">
        <v>614</v>
      </c>
      <c r="BU10" s="11">
        <v>7</v>
      </c>
      <c r="BV10" s="11" t="s">
        <v>615</v>
      </c>
      <c r="CD10" s="11">
        <v>7</v>
      </c>
      <c r="CE10" s="113" t="s">
        <v>616</v>
      </c>
      <c r="CV10" s="118">
        <v>7</v>
      </c>
      <c r="CW10" s="118" t="s">
        <v>1378</v>
      </c>
      <c r="DB10" s="118">
        <v>7</v>
      </c>
      <c r="DC10" s="118"/>
      <c r="DE10" s="336">
        <v>8</v>
      </c>
      <c r="DF10" s="337" t="s">
        <v>1354</v>
      </c>
      <c r="DG10" s="338" t="str">
        <f>"入力シート!C"&amp;MATCH(DF10,入力シート!C:C,0)</f>
        <v>入力シート!C353</v>
      </c>
    </row>
    <row r="11" spans="1:111" ht="30" customHeight="1" x14ac:dyDescent="0.4">
      <c r="J11" s="11">
        <v>8</v>
      </c>
      <c r="K11" s="11" t="s">
        <v>617</v>
      </c>
      <c r="AB11" s="11">
        <v>8</v>
      </c>
      <c r="AC11" s="117" t="s">
        <v>618</v>
      </c>
      <c r="AH11" s="11">
        <v>8</v>
      </c>
      <c r="AI11" s="11" t="s">
        <v>619</v>
      </c>
      <c r="AK11" s="11">
        <v>8</v>
      </c>
      <c r="AL11" s="12" t="s">
        <v>620</v>
      </c>
      <c r="BL11" s="11">
        <v>8</v>
      </c>
      <c r="BM11" s="11" t="s">
        <v>557</v>
      </c>
      <c r="CD11" s="11">
        <v>8</v>
      </c>
      <c r="CE11" s="113" t="s">
        <v>415</v>
      </c>
      <c r="CV11" s="118">
        <v>8</v>
      </c>
      <c r="CW11" s="118" t="s">
        <v>1379</v>
      </c>
      <c r="DB11" s="118">
        <v>8</v>
      </c>
      <c r="DC11" s="118"/>
    </row>
    <row r="12" spans="1:111" ht="30" customHeight="1" x14ac:dyDescent="0.4">
      <c r="J12" s="11">
        <v>9</v>
      </c>
      <c r="K12" s="11" t="s">
        <v>621</v>
      </c>
      <c r="AB12" s="11">
        <v>9</v>
      </c>
      <c r="AC12" s="117" t="s">
        <v>622</v>
      </c>
      <c r="AH12" s="11">
        <v>9</v>
      </c>
      <c r="AI12" s="11" t="s">
        <v>623</v>
      </c>
      <c r="AK12" s="11">
        <v>9</v>
      </c>
      <c r="AL12" s="12" t="s">
        <v>624</v>
      </c>
      <c r="CD12" s="11">
        <v>9</v>
      </c>
      <c r="CE12" s="113" t="s">
        <v>625</v>
      </c>
      <c r="CV12" s="118">
        <v>9</v>
      </c>
      <c r="CW12" s="118" t="s">
        <v>1380</v>
      </c>
      <c r="DB12" s="118">
        <v>9</v>
      </c>
      <c r="DC12" s="118"/>
    </row>
    <row r="13" spans="1:111" ht="30" customHeight="1" x14ac:dyDescent="0.4">
      <c r="J13" s="11">
        <v>10</v>
      </c>
      <c r="K13" s="11" t="s">
        <v>626</v>
      </c>
      <c r="AK13" s="11">
        <v>10</v>
      </c>
      <c r="AL13" s="12" t="s">
        <v>627</v>
      </c>
      <c r="CD13" s="11">
        <v>10</v>
      </c>
      <c r="CE13" s="113" t="s">
        <v>628</v>
      </c>
      <c r="CV13" s="118">
        <v>10</v>
      </c>
      <c r="CW13" s="118" t="s">
        <v>1381</v>
      </c>
      <c r="DB13" s="118">
        <v>10</v>
      </c>
      <c r="DC13" s="118"/>
    </row>
    <row r="14" spans="1:111" ht="30" customHeight="1" x14ac:dyDescent="0.4">
      <c r="J14" s="11">
        <v>11</v>
      </c>
      <c r="K14" s="11" t="s">
        <v>629</v>
      </c>
      <c r="CD14" s="11">
        <v>11</v>
      </c>
      <c r="CE14" s="113" t="s">
        <v>630</v>
      </c>
      <c r="CP14" s="14"/>
      <c r="CV14" s="118">
        <v>11</v>
      </c>
      <c r="CW14" s="118" t="s">
        <v>1382</v>
      </c>
      <c r="DB14" s="118">
        <v>11</v>
      </c>
      <c r="DC14" s="118"/>
    </row>
    <row r="15" spans="1:111" ht="30" customHeight="1" x14ac:dyDescent="0.4">
      <c r="J15" s="11">
        <v>12</v>
      </c>
      <c r="K15" s="11" t="s">
        <v>599</v>
      </c>
      <c r="CD15" s="11">
        <v>12</v>
      </c>
      <c r="CE15" s="113" t="s">
        <v>631</v>
      </c>
      <c r="CP15" s="14"/>
      <c r="CV15" s="118">
        <v>12</v>
      </c>
      <c r="CW15" s="118" t="s">
        <v>1383</v>
      </c>
      <c r="DB15" s="118">
        <v>12</v>
      </c>
      <c r="DC15" s="118"/>
    </row>
    <row r="16" spans="1:111" ht="30" customHeight="1" x14ac:dyDescent="0.4">
      <c r="J16" s="11">
        <v>13</v>
      </c>
      <c r="K16" s="11" t="s">
        <v>632</v>
      </c>
      <c r="CD16" s="11">
        <v>13</v>
      </c>
      <c r="CE16" s="113" t="s">
        <v>633</v>
      </c>
      <c r="CP16" s="14"/>
      <c r="CV16" s="118">
        <v>13</v>
      </c>
      <c r="CW16" s="118" t="s">
        <v>1384</v>
      </c>
      <c r="DB16" s="118">
        <v>13</v>
      </c>
      <c r="DC16" s="118"/>
    </row>
    <row r="17" spans="82:107" ht="30" customHeight="1" x14ac:dyDescent="0.4">
      <c r="CD17" s="11">
        <v>14</v>
      </c>
      <c r="CE17" s="113">
        <v>45017</v>
      </c>
      <c r="CP17" s="14"/>
      <c r="CV17" s="118">
        <v>14</v>
      </c>
      <c r="CW17" s="118" t="s">
        <v>1385</v>
      </c>
      <c r="DB17" s="118">
        <v>14</v>
      </c>
      <c r="DC17" s="118"/>
    </row>
    <row r="18" spans="82:107" ht="30" customHeight="1" x14ac:dyDescent="0.4">
      <c r="CD18" s="11">
        <v>15</v>
      </c>
      <c r="CE18" s="113" t="s">
        <v>634</v>
      </c>
      <c r="CP18" s="14"/>
      <c r="DB18" s="118">
        <v>15</v>
      </c>
      <c r="DC18" s="118"/>
    </row>
    <row r="19" spans="82:107" ht="30" customHeight="1" x14ac:dyDescent="0.4">
      <c r="CD19" s="11">
        <v>16</v>
      </c>
      <c r="CE19" s="113" t="s">
        <v>635</v>
      </c>
      <c r="CP19" s="14"/>
      <c r="DB19" s="118">
        <v>16</v>
      </c>
      <c r="DC19" s="118"/>
    </row>
    <row r="20" spans="82:107" ht="30" customHeight="1" x14ac:dyDescent="0.4">
      <c r="CD20" s="11">
        <v>17</v>
      </c>
      <c r="CE20" s="113" t="s">
        <v>636</v>
      </c>
      <c r="CP20" s="14"/>
      <c r="DB20" s="117">
        <v>17</v>
      </c>
      <c r="DC20" s="117"/>
    </row>
    <row r="21" spans="82:107" ht="30" customHeight="1" x14ac:dyDescent="0.4">
      <c r="CD21" s="11">
        <v>18</v>
      </c>
      <c r="CE21" s="113" t="s">
        <v>637</v>
      </c>
      <c r="CP21" s="14"/>
      <c r="DB21" s="118">
        <v>18</v>
      </c>
      <c r="DC21" s="118"/>
    </row>
    <row r="22" spans="82:107" ht="30" customHeight="1" x14ac:dyDescent="0.4">
      <c r="CD22" s="11">
        <v>19</v>
      </c>
      <c r="CE22" s="113" t="s">
        <v>638</v>
      </c>
      <c r="CP22" s="14"/>
      <c r="DB22" s="118">
        <v>19</v>
      </c>
      <c r="DC22" s="118"/>
    </row>
    <row r="23" spans="82:107" ht="30" customHeight="1" x14ac:dyDescent="0.4">
      <c r="CD23" s="11">
        <v>20</v>
      </c>
      <c r="CE23" s="113" t="s">
        <v>639</v>
      </c>
      <c r="CP23" s="14"/>
      <c r="DB23" s="118">
        <v>20</v>
      </c>
      <c r="DC23" s="118"/>
    </row>
    <row r="24" spans="82:107" ht="30" customHeight="1" x14ac:dyDescent="0.4">
      <c r="CD24" s="11">
        <v>21</v>
      </c>
      <c r="CE24" s="113" t="s">
        <v>640</v>
      </c>
      <c r="CP24" s="14"/>
    </row>
    <row r="25" spans="82:107" ht="30" customHeight="1" x14ac:dyDescent="0.4">
      <c r="CD25" s="11">
        <v>22</v>
      </c>
      <c r="CE25" s="113" t="s">
        <v>641</v>
      </c>
      <c r="CP25" s="14"/>
    </row>
    <row r="26" spans="82:107" ht="30" customHeight="1" x14ac:dyDescent="0.4">
      <c r="CD26" s="11">
        <v>23</v>
      </c>
      <c r="CE26" s="113" t="s">
        <v>642</v>
      </c>
      <c r="CP26" s="14"/>
    </row>
    <row r="27" spans="82:107" ht="30" customHeight="1" x14ac:dyDescent="0.4">
      <c r="CD27" s="11">
        <v>24</v>
      </c>
      <c r="CE27" s="113" t="s">
        <v>643</v>
      </c>
    </row>
    <row r="28" spans="82:107" ht="30" customHeight="1" x14ac:dyDescent="0.4">
      <c r="CD28" s="11">
        <v>25</v>
      </c>
      <c r="CE28" s="113" t="s">
        <v>644</v>
      </c>
    </row>
    <row r="29" spans="82:107" ht="30" customHeight="1" x14ac:dyDescent="0.4"/>
    <row r="30" spans="82:107" ht="30" customHeight="1" x14ac:dyDescent="0.4"/>
    <row r="31" spans="82:107" ht="30" customHeight="1" x14ac:dyDescent="0.4">
      <c r="CE31" s="109" t="s">
        <v>645</v>
      </c>
    </row>
    <row r="32" spans="82:107" ht="30" customHeight="1" x14ac:dyDescent="0.4"/>
  </sheetData>
  <sheetProtection algorithmName="SHA-512" hashValue="weImPR0R8fGNXthDYCkUOyu6qXD2Uf+gybabKUSKGmzM/ndHRDWdqYFe6ChASVBt8Nh8BMsaB3dLLKwE4XYGNw==" saltValue="bA2sx5DJxlEQRQ71JnLJkw==" spinCount="100000" sheet="1" objects="1" scenarios="1"/>
  <phoneticPr fontId="3"/>
  <pageMargins left="0.70866141732283472" right="0.70866141732283472" top="0.74803149606299213" bottom="0.74803149606299213" header="0.31496062992125984" footer="0.31496062992125984"/>
  <pageSetup paperSize="8" scale="57" fitToWidth="8" orientation="landscape" r:id="rId1"/>
  <colBreaks count="3" manualBreakCount="3">
    <brk id="21" max="37" man="1"/>
    <brk id="36" max="37" man="1"/>
    <brk id="75" max="3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93"/>
  <sheetViews>
    <sheetView showGridLines="0" zoomScaleNormal="100" workbookViewId="0"/>
  </sheetViews>
  <sheetFormatPr defaultRowHeight="13.5" x14ac:dyDescent="0.4"/>
  <cols>
    <col min="1" max="1" width="12.25" style="126" customWidth="1"/>
    <col min="2" max="2" width="15.375" style="130" bestFit="1" customWidth="1"/>
    <col min="3" max="3" width="21.625" style="125" bestFit="1" customWidth="1"/>
    <col min="4" max="4" width="9.25" style="126" bestFit="1" customWidth="1"/>
    <col min="5" max="5" width="88.125" style="127" bestFit="1" customWidth="1"/>
    <col min="6" max="16384" width="9" style="128"/>
  </cols>
  <sheetData>
    <row r="1" spans="1:5" ht="30" customHeight="1" x14ac:dyDescent="0.4">
      <c r="A1" s="123" t="s">
        <v>432</v>
      </c>
      <c r="B1" s="124"/>
    </row>
    <row r="2" spans="1:5" ht="17.25" x14ac:dyDescent="0.4">
      <c r="A2" s="280" t="s">
        <v>646</v>
      </c>
      <c r="B2" s="129"/>
      <c r="C2" s="128"/>
    </row>
    <row r="3" spans="1:5" x14ac:dyDescent="0.4">
      <c r="B3" s="124"/>
      <c r="C3" s="128"/>
    </row>
    <row r="4" spans="1:5" x14ac:dyDescent="0.4">
      <c r="A4" s="126" t="s">
        <v>647</v>
      </c>
    </row>
    <row r="5" spans="1:5" x14ac:dyDescent="0.4">
      <c r="A5" s="126" t="s">
        <v>648</v>
      </c>
    </row>
    <row r="6" spans="1:5" ht="7.5" customHeight="1" x14ac:dyDescent="0.4">
      <c r="A6" s="131"/>
      <c r="B6" s="132"/>
      <c r="C6" s="133"/>
      <c r="D6" s="131"/>
      <c r="E6" s="134"/>
    </row>
    <row r="7" spans="1:5" ht="19.5" customHeight="1" x14ac:dyDescent="0.4">
      <c r="A7" s="135"/>
      <c r="B7" s="136" t="s">
        <v>649</v>
      </c>
      <c r="C7" s="137" t="s">
        <v>650</v>
      </c>
      <c r="D7" s="138" t="s">
        <v>651</v>
      </c>
      <c r="E7" s="139" t="s">
        <v>652</v>
      </c>
    </row>
    <row r="8" spans="1:5" x14ac:dyDescent="0.4">
      <c r="A8" s="140" t="s">
        <v>653</v>
      </c>
      <c r="B8" s="141" t="s">
        <v>654</v>
      </c>
      <c r="C8" s="142" t="s">
        <v>655</v>
      </c>
      <c r="D8" s="143" t="s">
        <v>656</v>
      </c>
      <c r="E8" s="144" t="s">
        <v>657</v>
      </c>
    </row>
    <row r="9" spans="1:5" x14ac:dyDescent="0.4">
      <c r="A9" s="140"/>
      <c r="B9" s="145" t="s">
        <v>658</v>
      </c>
      <c r="C9" s="146" t="s">
        <v>659</v>
      </c>
      <c r="D9" s="147" t="s">
        <v>656</v>
      </c>
      <c r="E9" s="148" t="s">
        <v>657</v>
      </c>
    </row>
    <row r="10" spans="1:5" x14ac:dyDescent="0.4">
      <c r="A10" s="140"/>
      <c r="B10" s="145" t="s">
        <v>660</v>
      </c>
      <c r="C10" s="146" t="s">
        <v>323</v>
      </c>
      <c r="D10" s="147" t="s">
        <v>661</v>
      </c>
      <c r="E10" s="148" t="s">
        <v>662</v>
      </c>
    </row>
    <row r="11" spans="1:5" x14ac:dyDescent="0.4">
      <c r="A11" s="140"/>
      <c r="B11" s="145" t="s">
        <v>663</v>
      </c>
      <c r="C11" s="146" t="s">
        <v>664</v>
      </c>
      <c r="D11" s="147" t="s">
        <v>661</v>
      </c>
      <c r="E11" s="148" t="s">
        <v>657</v>
      </c>
    </row>
    <row r="12" spans="1:5" x14ac:dyDescent="0.4">
      <c r="A12" s="140"/>
      <c r="B12" s="145" t="s">
        <v>665</v>
      </c>
      <c r="C12" s="146" t="s">
        <v>666</v>
      </c>
      <c r="D12" s="147" t="s">
        <v>667</v>
      </c>
      <c r="E12" s="148" t="s">
        <v>666</v>
      </c>
    </row>
    <row r="13" spans="1:5" x14ac:dyDescent="0.4">
      <c r="A13" s="140"/>
      <c r="B13" s="145" t="s">
        <v>668</v>
      </c>
      <c r="C13" s="146" t="s">
        <v>669</v>
      </c>
      <c r="D13" s="147" t="s">
        <v>656</v>
      </c>
      <c r="E13" s="148" t="s">
        <v>657</v>
      </c>
    </row>
    <row r="14" spans="1:5" x14ac:dyDescent="0.4">
      <c r="A14" s="140"/>
      <c r="B14" s="145" t="s">
        <v>670</v>
      </c>
      <c r="C14" s="146" t="s">
        <v>671</v>
      </c>
      <c r="D14" s="147" t="s">
        <v>661</v>
      </c>
      <c r="E14" s="148" t="s">
        <v>672</v>
      </c>
    </row>
    <row r="15" spans="1:5" x14ac:dyDescent="0.4">
      <c r="A15" s="140"/>
      <c r="B15" s="145" t="s">
        <v>673</v>
      </c>
      <c r="C15" s="146" t="s">
        <v>674</v>
      </c>
      <c r="D15" s="147" t="s">
        <v>656</v>
      </c>
      <c r="E15" s="148" t="s">
        <v>657</v>
      </c>
    </row>
    <row r="16" spans="1:5" x14ac:dyDescent="0.4">
      <c r="A16" s="140"/>
      <c r="B16" s="145" t="s">
        <v>675</v>
      </c>
      <c r="C16" s="146" t="s">
        <v>676</v>
      </c>
      <c r="D16" s="147" t="s">
        <v>656</v>
      </c>
      <c r="E16" s="148" t="s">
        <v>657</v>
      </c>
    </row>
    <row r="17" spans="1:5" x14ac:dyDescent="0.4">
      <c r="A17" s="140"/>
      <c r="B17" s="145" t="s">
        <v>677</v>
      </c>
      <c r="C17" s="146" t="s">
        <v>678</v>
      </c>
      <c r="D17" s="147" t="s">
        <v>656</v>
      </c>
      <c r="E17" s="148" t="s">
        <v>657</v>
      </c>
    </row>
    <row r="18" spans="1:5" x14ac:dyDescent="0.4">
      <c r="A18" s="140"/>
      <c r="B18" s="145" t="s">
        <v>679</v>
      </c>
      <c r="C18" s="146" t="s">
        <v>680</v>
      </c>
      <c r="D18" s="147" t="s">
        <v>661</v>
      </c>
      <c r="E18" s="148" t="s">
        <v>681</v>
      </c>
    </row>
    <row r="19" spans="1:5" x14ac:dyDescent="0.4">
      <c r="A19" s="140"/>
      <c r="B19" s="145" t="s">
        <v>682</v>
      </c>
      <c r="C19" s="146" t="s">
        <v>683</v>
      </c>
      <c r="D19" s="147" t="s">
        <v>656</v>
      </c>
      <c r="E19" s="148" t="s">
        <v>657</v>
      </c>
    </row>
    <row r="20" spans="1:5" x14ac:dyDescent="0.4">
      <c r="A20" s="140"/>
      <c r="B20" s="145" t="s">
        <v>684</v>
      </c>
      <c r="C20" s="146" t="s">
        <v>685</v>
      </c>
      <c r="D20" s="147" t="s">
        <v>656</v>
      </c>
      <c r="E20" s="148" t="s">
        <v>657</v>
      </c>
    </row>
    <row r="21" spans="1:5" x14ac:dyDescent="0.4">
      <c r="A21" s="140"/>
      <c r="B21" s="145" t="s">
        <v>686</v>
      </c>
      <c r="C21" s="146" t="s">
        <v>687</v>
      </c>
      <c r="D21" s="147" t="s">
        <v>661</v>
      </c>
      <c r="E21" s="148" t="s">
        <v>657</v>
      </c>
    </row>
    <row r="22" spans="1:5" x14ac:dyDescent="0.4">
      <c r="A22" s="140"/>
      <c r="B22" s="145" t="s">
        <v>688</v>
      </c>
      <c r="C22" s="146" t="s">
        <v>689</v>
      </c>
      <c r="D22" s="147" t="s">
        <v>656</v>
      </c>
      <c r="E22" s="148" t="s">
        <v>657</v>
      </c>
    </row>
    <row r="23" spans="1:5" x14ac:dyDescent="0.4">
      <c r="A23" s="140"/>
      <c r="B23" s="145" t="s">
        <v>690</v>
      </c>
      <c r="C23" s="146" t="s">
        <v>691</v>
      </c>
      <c r="D23" s="147" t="s">
        <v>661</v>
      </c>
      <c r="E23" s="148" t="s">
        <v>692</v>
      </c>
    </row>
    <row r="24" spans="1:5" x14ac:dyDescent="0.4">
      <c r="A24" s="140"/>
      <c r="B24" s="145" t="s">
        <v>693</v>
      </c>
      <c r="C24" s="146" t="s">
        <v>694</v>
      </c>
      <c r="D24" s="147" t="s">
        <v>661</v>
      </c>
      <c r="E24" s="148" t="s">
        <v>695</v>
      </c>
    </row>
    <row r="25" spans="1:5" x14ac:dyDescent="0.4">
      <c r="A25" s="140"/>
      <c r="B25" s="145" t="s">
        <v>696</v>
      </c>
      <c r="C25" s="146" t="s">
        <v>697</v>
      </c>
      <c r="D25" s="147" t="s">
        <v>656</v>
      </c>
      <c r="E25" s="148" t="s">
        <v>657</v>
      </c>
    </row>
    <row r="26" spans="1:5" x14ac:dyDescent="0.4">
      <c r="A26" s="140"/>
      <c r="B26" s="145" t="s">
        <v>698</v>
      </c>
      <c r="C26" s="146" t="s">
        <v>699</v>
      </c>
      <c r="D26" s="147" t="s">
        <v>656</v>
      </c>
      <c r="E26" s="148" t="s">
        <v>657</v>
      </c>
    </row>
    <row r="27" spans="1:5" x14ac:dyDescent="0.4">
      <c r="A27" s="140"/>
      <c r="B27" s="145" t="s">
        <v>700</v>
      </c>
      <c r="C27" s="146" t="s">
        <v>701</v>
      </c>
      <c r="D27" s="147" t="s">
        <v>661</v>
      </c>
      <c r="E27" s="148" t="s">
        <v>657</v>
      </c>
    </row>
    <row r="28" spans="1:5" x14ac:dyDescent="0.4">
      <c r="A28" s="140"/>
      <c r="B28" s="145" t="s">
        <v>702</v>
      </c>
      <c r="C28" s="146" t="s">
        <v>703</v>
      </c>
      <c r="D28" s="147" t="s">
        <v>661</v>
      </c>
      <c r="E28" s="148" t="s">
        <v>657</v>
      </c>
    </row>
    <row r="29" spans="1:5" x14ac:dyDescent="0.4">
      <c r="A29" s="140"/>
      <c r="B29" s="145" t="s">
        <v>704</v>
      </c>
      <c r="C29" s="146" t="s">
        <v>705</v>
      </c>
      <c r="D29" s="147" t="s">
        <v>656</v>
      </c>
      <c r="E29" s="148" t="s">
        <v>706</v>
      </c>
    </row>
    <row r="30" spans="1:5" x14ac:dyDescent="0.4">
      <c r="A30" s="140"/>
      <c r="B30" s="145" t="s">
        <v>707</v>
      </c>
      <c r="C30" s="146" t="s">
        <v>708</v>
      </c>
      <c r="D30" s="147" t="s">
        <v>661</v>
      </c>
      <c r="E30" s="148" t="s">
        <v>709</v>
      </c>
    </row>
    <row r="31" spans="1:5" x14ac:dyDescent="0.4">
      <c r="A31" s="140"/>
      <c r="B31" s="145" t="s">
        <v>710</v>
      </c>
      <c r="C31" s="146" t="s">
        <v>711</v>
      </c>
      <c r="D31" s="147" t="s">
        <v>656</v>
      </c>
      <c r="E31" s="148" t="s">
        <v>712</v>
      </c>
    </row>
    <row r="32" spans="1:5" x14ac:dyDescent="0.4">
      <c r="A32" s="140"/>
      <c r="B32" s="149" t="s">
        <v>713</v>
      </c>
      <c r="C32" s="150" t="s">
        <v>714</v>
      </c>
      <c r="D32" s="151" t="s">
        <v>661</v>
      </c>
      <c r="E32" s="152" t="s">
        <v>657</v>
      </c>
    </row>
    <row r="33" spans="1:5" x14ac:dyDescent="0.4">
      <c r="A33" s="153" t="s">
        <v>715</v>
      </c>
      <c r="B33" s="154" t="s">
        <v>716</v>
      </c>
      <c r="C33" s="155" t="s">
        <v>717</v>
      </c>
      <c r="D33" s="156" t="s">
        <v>656</v>
      </c>
      <c r="E33" s="157" t="s">
        <v>718</v>
      </c>
    </row>
    <row r="34" spans="1:5" x14ac:dyDescent="0.4">
      <c r="A34" s="140"/>
      <c r="B34" s="145" t="s">
        <v>719</v>
      </c>
      <c r="C34" s="146" t="s">
        <v>720</v>
      </c>
      <c r="D34" s="147" t="s">
        <v>656</v>
      </c>
      <c r="E34" s="148" t="s">
        <v>657</v>
      </c>
    </row>
    <row r="35" spans="1:5" x14ac:dyDescent="0.4">
      <c r="A35" s="140"/>
      <c r="B35" s="145" t="s">
        <v>721</v>
      </c>
      <c r="C35" s="146" t="s">
        <v>722</v>
      </c>
      <c r="D35" s="147" t="s">
        <v>656</v>
      </c>
      <c r="E35" s="148" t="s">
        <v>657</v>
      </c>
    </row>
    <row r="36" spans="1:5" x14ac:dyDescent="0.4">
      <c r="A36" s="140"/>
      <c r="B36" s="145" t="s">
        <v>723</v>
      </c>
      <c r="C36" s="146" t="s">
        <v>724</v>
      </c>
      <c r="D36" s="147" t="s">
        <v>656</v>
      </c>
      <c r="E36" s="148" t="s">
        <v>657</v>
      </c>
    </row>
    <row r="37" spans="1:5" x14ac:dyDescent="0.4">
      <c r="A37" s="140"/>
      <c r="B37" s="145" t="s">
        <v>725</v>
      </c>
      <c r="C37" s="146" t="s">
        <v>726</v>
      </c>
      <c r="D37" s="147" t="s">
        <v>656</v>
      </c>
      <c r="E37" s="148" t="s">
        <v>657</v>
      </c>
    </row>
    <row r="38" spans="1:5" x14ac:dyDescent="0.4">
      <c r="A38" s="140"/>
      <c r="B38" s="145" t="s">
        <v>727</v>
      </c>
      <c r="C38" s="146" t="s">
        <v>728</v>
      </c>
      <c r="D38" s="147" t="s">
        <v>656</v>
      </c>
      <c r="E38" s="148" t="s">
        <v>657</v>
      </c>
    </row>
    <row r="39" spans="1:5" x14ac:dyDescent="0.4">
      <c r="A39" s="140"/>
      <c r="B39" s="145" t="s">
        <v>729</v>
      </c>
      <c r="C39" s="146" t="s">
        <v>730</v>
      </c>
      <c r="D39" s="147" t="s">
        <v>656</v>
      </c>
      <c r="E39" s="148" t="s">
        <v>657</v>
      </c>
    </row>
    <row r="40" spans="1:5" x14ac:dyDescent="0.4">
      <c r="A40" s="140"/>
      <c r="B40" s="145" t="s">
        <v>731</v>
      </c>
      <c r="C40" s="146" t="s">
        <v>732</v>
      </c>
      <c r="D40" s="147" t="s">
        <v>656</v>
      </c>
      <c r="E40" s="148" t="s">
        <v>657</v>
      </c>
    </row>
    <row r="41" spans="1:5" x14ac:dyDescent="0.4">
      <c r="A41" s="140"/>
      <c r="B41" s="145" t="s">
        <v>733</v>
      </c>
      <c r="C41" s="146" t="s">
        <v>734</v>
      </c>
      <c r="D41" s="147" t="s">
        <v>656</v>
      </c>
      <c r="E41" s="148" t="s">
        <v>657</v>
      </c>
    </row>
    <row r="42" spans="1:5" x14ac:dyDescent="0.4">
      <c r="A42" s="140"/>
      <c r="B42" s="145" t="s">
        <v>735</v>
      </c>
      <c r="C42" s="146" t="s">
        <v>736</v>
      </c>
      <c r="D42" s="147" t="s">
        <v>656</v>
      </c>
      <c r="E42" s="148" t="s">
        <v>657</v>
      </c>
    </row>
    <row r="43" spans="1:5" x14ac:dyDescent="0.4">
      <c r="A43" s="140"/>
      <c r="B43" s="145" t="s">
        <v>737</v>
      </c>
      <c r="C43" s="146" t="s">
        <v>738</v>
      </c>
      <c r="D43" s="147" t="s">
        <v>656</v>
      </c>
      <c r="E43" s="148"/>
    </row>
    <row r="44" spans="1:5" x14ac:dyDescent="0.4">
      <c r="A44" s="140"/>
      <c r="B44" s="145" t="s">
        <v>739</v>
      </c>
      <c r="C44" s="146" t="s">
        <v>740</v>
      </c>
      <c r="D44" s="147" t="s">
        <v>656</v>
      </c>
      <c r="E44" s="148" t="s">
        <v>657</v>
      </c>
    </row>
    <row r="45" spans="1:5" x14ac:dyDescent="0.4">
      <c r="A45" s="140"/>
      <c r="B45" s="145" t="s">
        <v>741</v>
      </c>
      <c r="C45" s="146" t="s">
        <v>742</v>
      </c>
      <c r="D45" s="147" t="s">
        <v>656</v>
      </c>
      <c r="E45" s="148" t="s">
        <v>657</v>
      </c>
    </row>
    <row r="46" spans="1:5" x14ac:dyDescent="0.4">
      <c r="A46" s="140"/>
      <c r="B46" s="145" t="s">
        <v>743</v>
      </c>
      <c r="C46" s="146" t="s">
        <v>744</v>
      </c>
      <c r="D46" s="147" t="s">
        <v>656</v>
      </c>
      <c r="E46" s="148" t="s">
        <v>657</v>
      </c>
    </row>
    <row r="47" spans="1:5" x14ac:dyDescent="0.4">
      <c r="A47" s="140"/>
      <c r="B47" s="145" t="s">
        <v>745</v>
      </c>
      <c r="C47" s="146" t="s">
        <v>746</v>
      </c>
      <c r="D47" s="147" t="s">
        <v>656</v>
      </c>
      <c r="E47" s="148" t="s">
        <v>657</v>
      </c>
    </row>
    <row r="48" spans="1:5" x14ac:dyDescent="0.4">
      <c r="A48" s="140"/>
      <c r="B48" s="145" t="s">
        <v>747</v>
      </c>
      <c r="C48" s="146" t="s">
        <v>748</v>
      </c>
      <c r="D48" s="147" t="s">
        <v>656</v>
      </c>
      <c r="E48" s="148" t="s">
        <v>657</v>
      </c>
    </row>
    <row r="49" spans="1:5" x14ac:dyDescent="0.4">
      <c r="A49" s="140"/>
      <c r="B49" s="145" t="s">
        <v>749</v>
      </c>
      <c r="C49" s="146" t="s">
        <v>750</v>
      </c>
      <c r="D49" s="147" t="s">
        <v>656</v>
      </c>
      <c r="E49" s="148" t="s">
        <v>751</v>
      </c>
    </row>
    <row r="50" spans="1:5" x14ac:dyDescent="0.4">
      <c r="A50" s="140"/>
      <c r="B50" s="145" t="s">
        <v>752</v>
      </c>
      <c r="C50" s="146" t="s">
        <v>753</v>
      </c>
      <c r="D50" s="147" t="s">
        <v>656</v>
      </c>
      <c r="E50" s="148" t="s">
        <v>657</v>
      </c>
    </row>
    <row r="51" spans="1:5" x14ac:dyDescent="0.4">
      <c r="A51" s="140"/>
      <c r="B51" s="145" t="s">
        <v>754</v>
      </c>
      <c r="C51" s="146" t="s">
        <v>755</v>
      </c>
      <c r="D51" s="147" t="s">
        <v>656</v>
      </c>
      <c r="E51" s="148" t="s">
        <v>756</v>
      </c>
    </row>
    <row r="52" spans="1:5" x14ac:dyDescent="0.4">
      <c r="A52" s="140"/>
      <c r="B52" s="145" t="s">
        <v>757</v>
      </c>
      <c r="C52" s="146" t="s">
        <v>758</v>
      </c>
      <c r="D52" s="147" t="s">
        <v>656</v>
      </c>
      <c r="E52" s="148" t="s">
        <v>657</v>
      </c>
    </row>
    <row r="53" spans="1:5" x14ac:dyDescent="0.4">
      <c r="A53" s="140"/>
      <c r="B53" s="145" t="s">
        <v>759</v>
      </c>
      <c r="C53" s="146" t="s">
        <v>760</v>
      </c>
      <c r="D53" s="147" t="s">
        <v>656</v>
      </c>
      <c r="E53" s="148" t="s">
        <v>657</v>
      </c>
    </row>
    <row r="54" spans="1:5" x14ac:dyDescent="0.4">
      <c r="A54" s="140"/>
      <c r="B54" s="149" t="s">
        <v>761</v>
      </c>
      <c r="C54" s="150" t="s">
        <v>762</v>
      </c>
      <c r="D54" s="151" t="s">
        <v>656</v>
      </c>
      <c r="E54" s="152" t="s">
        <v>763</v>
      </c>
    </row>
    <row r="55" spans="1:5" x14ac:dyDescent="0.4">
      <c r="A55" s="153" t="s">
        <v>764</v>
      </c>
      <c r="B55" s="154" t="s">
        <v>765</v>
      </c>
      <c r="C55" s="155" t="s">
        <v>766</v>
      </c>
      <c r="D55" s="156" t="s">
        <v>667</v>
      </c>
      <c r="E55" s="157" t="s">
        <v>767</v>
      </c>
    </row>
    <row r="56" spans="1:5" x14ac:dyDescent="0.4">
      <c r="A56" s="140"/>
      <c r="B56" s="145" t="s">
        <v>768</v>
      </c>
      <c r="C56" s="146" t="s">
        <v>766</v>
      </c>
      <c r="D56" s="147" t="s">
        <v>769</v>
      </c>
      <c r="E56" s="148" t="s">
        <v>770</v>
      </c>
    </row>
    <row r="57" spans="1:5" x14ac:dyDescent="0.4">
      <c r="A57" s="140"/>
      <c r="B57" s="145" t="s">
        <v>771</v>
      </c>
      <c r="C57" s="146" t="s">
        <v>772</v>
      </c>
      <c r="D57" s="147" t="s">
        <v>769</v>
      </c>
      <c r="E57" s="148" t="s">
        <v>657</v>
      </c>
    </row>
    <row r="58" spans="1:5" x14ac:dyDescent="0.4">
      <c r="A58" s="140"/>
      <c r="B58" s="145" t="s">
        <v>773</v>
      </c>
      <c r="C58" s="146" t="s">
        <v>774</v>
      </c>
      <c r="D58" s="147" t="s">
        <v>769</v>
      </c>
      <c r="E58" s="148" t="s">
        <v>775</v>
      </c>
    </row>
    <row r="59" spans="1:5" x14ac:dyDescent="0.4">
      <c r="A59" s="140"/>
      <c r="B59" s="145" t="s">
        <v>776</v>
      </c>
      <c r="C59" s="146" t="s">
        <v>777</v>
      </c>
      <c r="D59" s="147" t="s">
        <v>769</v>
      </c>
      <c r="E59" s="148" t="s">
        <v>657</v>
      </c>
    </row>
    <row r="60" spans="1:5" x14ac:dyDescent="0.4">
      <c r="A60" s="140"/>
      <c r="B60" s="145" t="s">
        <v>778</v>
      </c>
      <c r="C60" s="146" t="s">
        <v>779</v>
      </c>
      <c r="D60" s="147" t="s">
        <v>769</v>
      </c>
      <c r="E60" s="148" t="s">
        <v>657</v>
      </c>
    </row>
    <row r="61" spans="1:5" x14ac:dyDescent="0.4">
      <c r="A61" s="140"/>
      <c r="B61" s="145" t="s">
        <v>780</v>
      </c>
      <c r="C61" s="146" t="s">
        <v>781</v>
      </c>
      <c r="D61" s="147" t="s">
        <v>769</v>
      </c>
      <c r="E61" s="148" t="s">
        <v>657</v>
      </c>
    </row>
    <row r="62" spans="1:5" x14ac:dyDescent="0.4">
      <c r="A62" s="140"/>
      <c r="B62" s="145" t="s">
        <v>782</v>
      </c>
      <c r="C62" s="146" t="s">
        <v>783</v>
      </c>
      <c r="D62" s="147" t="s">
        <v>769</v>
      </c>
      <c r="E62" s="148" t="s">
        <v>657</v>
      </c>
    </row>
    <row r="63" spans="1:5" x14ac:dyDescent="0.4">
      <c r="A63" s="140"/>
      <c r="B63" s="145" t="s">
        <v>784</v>
      </c>
      <c r="C63" s="146" t="s">
        <v>785</v>
      </c>
      <c r="D63" s="147" t="s">
        <v>769</v>
      </c>
      <c r="E63" s="148" t="s">
        <v>657</v>
      </c>
    </row>
    <row r="64" spans="1:5" x14ac:dyDescent="0.4">
      <c r="A64" s="140"/>
      <c r="B64" s="145" t="s">
        <v>786</v>
      </c>
      <c r="C64" s="146" t="s">
        <v>787</v>
      </c>
      <c r="D64" s="147" t="s">
        <v>667</v>
      </c>
      <c r="E64" s="148" t="s">
        <v>787</v>
      </c>
    </row>
    <row r="65" spans="1:5" x14ac:dyDescent="0.4">
      <c r="A65" s="140"/>
      <c r="B65" s="145" t="s">
        <v>788</v>
      </c>
      <c r="C65" s="146" t="s">
        <v>787</v>
      </c>
      <c r="D65" s="147" t="s">
        <v>769</v>
      </c>
      <c r="E65" s="148" t="s">
        <v>770</v>
      </c>
    </row>
    <row r="66" spans="1:5" x14ac:dyDescent="0.4">
      <c r="A66" s="140"/>
      <c r="B66" s="145" t="s">
        <v>789</v>
      </c>
      <c r="C66" s="146" t="s">
        <v>790</v>
      </c>
      <c r="D66" s="147" t="s">
        <v>667</v>
      </c>
      <c r="E66" s="148" t="s">
        <v>791</v>
      </c>
    </row>
    <row r="67" spans="1:5" x14ac:dyDescent="0.4">
      <c r="A67" s="140"/>
      <c r="B67" s="145" t="s">
        <v>792</v>
      </c>
      <c r="C67" s="146" t="s">
        <v>790</v>
      </c>
      <c r="D67" s="147" t="s">
        <v>769</v>
      </c>
      <c r="E67" s="148" t="s">
        <v>770</v>
      </c>
    </row>
    <row r="68" spans="1:5" x14ac:dyDescent="0.4">
      <c r="A68" s="140"/>
      <c r="B68" s="145" t="s">
        <v>793</v>
      </c>
      <c r="C68" s="146" t="s">
        <v>794</v>
      </c>
      <c r="D68" s="147" t="s">
        <v>769</v>
      </c>
      <c r="E68" s="148" t="s">
        <v>657</v>
      </c>
    </row>
    <row r="69" spans="1:5" x14ac:dyDescent="0.4">
      <c r="A69" s="140"/>
      <c r="B69" s="145" t="s">
        <v>795</v>
      </c>
      <c r="C69" s="146" t="s">
        <v>796</v>
      </c>
      <c r="D69" s="147" t="s">
        <v>769</v>
      </c>
      <c r="E69" s="148" t="s">
        <v>657</v>
      </c>
    </row>
    <row r="70" spans="1:5" x14ac:dyDescent="0.4">
      <c r="A70" s="140"/>
      <c r="B70" s="145" t="s">
        <v>797</v>
      </c>
      <c r="C70" s="146" t="s">
        <v>798</v>
      </c>
      <c r="D70" s="147" t="s">
        <v>769</v>
      </c>
      <c r="E70" s="148" t="s">
        <v>657</v>
      </c>
    </row>
    <row r="71" spans="1:5" x14ac:dyDescent="0.4">
      <c r="A71" s="140"/>
      <c r="B71" s="145" t="s">
        <v>799</v>
      </c>
      <c r="C71" s="146" t="s">
        <v>800</v>
      </c>
      <c r="D71" s="147" t="s">
        <v>769</v>
      </c>
      <c r="E71" s="148" t="s">
        <v>657</v>
      </c>
    </row>
    <row r="72" spans="1:5" x14ac:dyDescent="0.4">
      <c r="A72" s="140"/>
      <c r="B72" s="141" t="s">
        <v>801</v>
      </c>
      <c r="C72" s="142" t="s">
        <v>802</v>
      </c>
      <c r="D72" s="143" t="s">
        <v>769</v>
      </c>
      <c r="E72" s="144" t="s">
        <v>657</v>
      </c>
    </row>
    <row r="73" spans="1:5" x14ac:dyDescent="0.4">
      <c r="A73" s="158"/>
      <c r="B73" s="159" t="s">
        <v>803</v>
      </c>
      <c r="C73" s="160" t="s">
        <v>804</v>
      </c>
      <c r="D73" s="161" t="s">
        <v>769</v>
      </c>
      <c r="E73" s="162" t="s">
        <v>657</v>
      </c>
    </row>
    <row r="74" spans="1:5" x14ac:dyDescent="0.4">
      <c r="A74" s="153" t="s">
        <v>805</v>
      </c>
      <c r="B74" s="154" t="s">
        <v>806</v>
      </c>
      <c r="C74" s="155" t="s">
        <v>807</v>
      </c>
      <c r="D74" s="156" t="s">
        <v>656</v>
      </c>
      <c r="E74" s="157" t="s">
        <v>657</v>
      </c>
    </row>
    <row r="75" spans="1:5" x14ac:dyDescent="0.4">
      <c r="A75" s="140"/>
      <c r="B75" s="145" t="s">
        <v>808</v>
      </c>
      <c r="C75" s="146" t="s">
        <v>809</v>
      </c>
      <c r="D75" s="147" t="s">
        <v>656</v>
      </c>
      <c r="E75" s="148" t="s">
        <v>657</v>
      </c>
    </row>
    <row r="76" spans="1:5" x14ac:dyDescent="0.4">
      <c r="A76" s="140"/>
      <c r="B76" s="145" t="s">
        <v>810</v>
      </c>
      <c r="C76" s="146" t="s">
        <v>811</v>
      </c>
      <c r="D76" s="147" t="s">
        <v>656</v>
      </c>
      <c r="E76" s="148" t="s">
        <v>812</v>
      </c>
    </row>
    <row r="77" spans="1:5" x14ac:dyDescent="0.4">
      <c r="A77" s="140"/>
      <c r="B77" s="145" t="s">
        <v>813</v>
      </c>
      <c r="C77" s="146" t="s">
        <v>814</v>
      </c>
      <c r="D77" s="147" t="s">
        <v>656</v>
      </c>
      <c r="E77" s="148" t="s">
        <v>657</v>
      </c>
    </row>
    <row r="78" spans="1:5" x14ac:dyDescent="0.4">
      <c r="A78" s="140"/>
      <c r="B78" s="145" t="s">
        <v>815</v>
      </c>
      <c r="C78" s="146" t="s">
        <v>816</v>
      </c>
      <c r="D78" s="147" t="s">
        <v>656</v>
      </c>
      <c r="E78" s="148" t="s">
        <v>657</v>
      </c>
    </row>
    <row r="79" spans="1:5" x14ac:dyDescent="0.4">
      <c r="A79" s="140"/>
      <c r="B79" s="145" t="s">
        <v>817</v>
      </c>
      <c r="C79" s="146" t="s">
        <v>818</v>
      </c>
      <c r="D79" s="147" t="s">
        <v>656</v>
      </c>
      <c r="E79" s="148" t="s">
        <v>657</v>
      </c>
    </row>
    <row r="80" spans="1:5" x14ac:dyDescent="0.4">
      <c r="A80" s="140"/>
      <c r="B80" s="145" t="s">
        <v>819</v>
      </c>
      <c r="C80" s="146" t="s">
        <v>820</v>
      </c>
      <c r="D80" s="147" t="s">
        <v>656</v>
      </c>
      <c r="E80" s="148" t="s">
        <v>657</v>
      </c>
    </row>
    <row r="81" spans="1:5" x14ac:dyDescent="0.4">
      <c r="A81" s="140"/>
      <c r="B81" s="145" t="s">
        <v>821</v>
      </c>
      <c r="C81" s="146" t="s">
        <v>822</v>
      </c>
      <c r="D81" s="163" t="s">
        <v>656</v>
      </c>
      <c r="E81" s="148" t="s">
        <v>657</v>
      </c>
    </row>
    <row r="82" spans="1:5" x14ac:dyDescent="0.4">
      <c r="A82" s="140"/>
      <c r="B82" s="145" t="s">
        <v>823</v>
      </c>
      <c r="C82" s="146" t="s">
        <v>824</v>
      </c>
      <c r="D82" s="147" t="s">
        <v>656</v>
      </c>
      <c r="E82" s="148" t="s">
        <v>657</v>
      </c>
    </row>
    <row r="83" spans="1:5" x14ac:dyDescent="0.4">
      <c r="A83" s="140"/>
      <c r="B83" s="145" t="s">
        <v>825</v>
      </c>
      <c r="C83" s="146" t="s">
        <v>826</v>
      </c>
      <c r="D83" s="147" t="s">
        <v>656</v>
      </c>
      <c r="E83" s="148" t="s">
        <v>827</v>
      </c>
    </row>
    <row r="84" spans="1:5" x14ac:dyDescent="0.4">
      <c r="A84" s="140"/>
      <c r="B84" s="145" t="s">
        <v>828</v>
      </c>
      <c r="C84" s="146" t="s">
        <v>829</v>
      </c>
      <c r="D84" s="147" t="s">
        <v>667</v>
      </c>
      <c r="E84" s="148" t="s">
        <v>830</v>
      </c>
    </row>
    <row r="85" spans="1:5" x14ac:dyDescent="0.4">
      <c r="A85" s="140"/>
      <c r="B85" s="145" t="s">
        <v>831</v>
      </c>
      <c r="C85" s="146" t="s">
        <v>829</v>
      </c>
      <c r="D85" s="147" t="s">
        <v>656</v>
      </c>
      <c r="E85" s="148" t="s">
        <v>770</v>
      </c>
    </row>
    <row r="86" spans="1:5" x14ac:dyDescent="0.4">
      <c r="A86" s="140"/>
      <c r="B86" s="145" t="s">
        <v>832</v>
      </c>
      <c r="C86" s="146" t="s">
        <v>833</v>
      </c>
      <c r="D86" s="147" t="s">
        <v>656</v>
      </c>
      <c r="E86" s="148" t="s">
        <v>657</v>
      </c>
    </row>
    <row r="87" spans="1:5" x14ac:dyDescent="0.4">
      <c r="A87" s="140"/>
      <c r="B87" s="145" t="s">
        <v>834</v>
      </c>
      <c r="C87" s="146" t="s">
        <v>835</v>
      </c>
      <c r="D87" s="147" t="s">
        <v>656</v>
      </c>
      <c r="E87" s="148" t="s">
        <v>657</v>
      </c>
    </row>
    <row r="88" spans="1:5" x14ac:dyDescent="0.4">
      <c r="A88" s="140"/>
      <c r="B88" s="145" t="s">
        <v>836</v>
      </c>
      <c r="C88" s="146" t="s">
        <v>837</v>
      </c>
      <c r="D88" s="147" t="s">
        <v>656</v>
      </c>
      <c r="E88" s="148" t="s">
        <v>657</v>
      </c>
    </row>
    <row r="89" spans="1:5" x14ac:dyDescent="0.4">
      <c r="A89" s="140"/>
      <c r="B89" s="145" t="s">
        <v>838</v>
      </c>
      <c r="C89" s="146" t="s">
        <v>839</v>
      </c>
      <c r="D89" s="147" t="s">
        <v>656</v>
      </c>
      <c r="E89" s="148" t="s">
        <v>657</v>
      </c>
    </row>
    <row r="90" spans="1:5" x14ac:dyDescent="0.4">
      <c r="A90" s="140"/>
      <c r="B90" s="145" t="s">
        <v>840</v>
      </c>
      <c r="C90" s="146" t="s">
        <v>841</v>
      </c>
      <c r="D90" s="147" t="s">
        <v>656</v>
      </c>
      <c r="E90" s="148"/>
    </row>
    <row r="91" spans="1:5" x14ac:dyDescent="0.4">
      <c r="A91" s="140"/>
      <c r="B91" s="145" t="s">
        <v>842</v>
      </c>
      <c r="C91" s="146" t="s">
        <v>843</v>
      </c>
      <c r="D91" s="147" t="s">
        <v>656</v>
      </c>
      <c r="E91" s="148" t="s">
        <v>657</v>
      </c>
    </row>
    <row r="92" spans="1:5" x14ac:dyDescent="0.4">
      <c r="A92" s="140"/>
      <c r="B92" s="145" t="s">
        <v>844</v>
      </c>
      <c r="C92" s="146" t="s">
        <v>845</v>
      </c>
      <c r="D92" s="147" t="s">
        <v>656</v>
      </c>
      <c r="E92" s="148" t="s">
        <v>657</v>
      </c>
    </row>
    <row r="93" spans="1:5" x14ac:dyDescent="0.4">
      <c r="A93" s="140"/>
      <c r="B93" s="145" t="s">
        <v>846</v>
      </c>
      <c r="C93" s="146" t="s">
        <v>847</v>
      </c>
      <c r="D93" s="147" t="s">
        <v>656</v>
      </c>
      <c r="E93" s="148" t="s">
        <v>657</v>
      </c>
    </row>
    <row r="94" spans="1:5" x14ac:dyDescent="0.4">
      <c r="A94" s="140"/>
      <c r="B94" s="145" t="s">
        <v>848</v>
      </c>
      <c r="C94" s="146" t="s">
        <v>849</v>
      </c>
      <c r="D94" s="147" t="s">
        <v>656</v>
      </c>
      <c r="E94" s="148" t="s">
        <v>657</v>
      </c>
    </row>
    <row r="95" spans="1:5" x14ac:dyDescent="0.4">
      <c r="A95" s="140"/>
      <c r="B95" s="145" t="s">
        <v>850</v>
      </c>
      <c r="C95" s="146" t="s">
        <v>851</v>
      </c>
      <c r="D95" s="147" t="s">
        <v>656</v>
      </c>
      <c r="E95" s="148" t="s">
        <v>657</v>
      </c>
    </row>
    <row r="96" spans="1:5" x14ac:dyDescent="0.4">
      <c r="A96" s="140"/>
      <c r="B96" s="145" t="s">
        <v>852</v>
      </c>
      <c r="C96" s="146" t="s">
        <v>853</v>
      </c>
      <c r="D96" s="147" t="s">
        <v>656</v>
      </c>
      <c r="E96" s="148" t="s">
        <v>657</v>
      </c>
    </row>
    <row r="97" spans="1:5" x14ac:dyDescent="0.4">
      <c r="A97" s="140"/>
      <c r="B97" s="145" t="s">
        <v>854</v>
      </c>
      <c r="C97" s="146" t="s">
        <v>855</v>
      </c>
      <c r="D97" s="147" t="s">
        <v>656</v>
      </c>
      <c r="E97" s="148" t="s">
        <v>657</v>
      </c>
    </row>
    <row r="98" spans="1:5" x14ac:dyDescent="0.4">
      <c r="A98" s="140"/>
      <c r="B98" s="149" t="s">
        <v>856</v>
      </c>
      <c r="C98" s="150" t="s">
        <v>857</v>
      </c>
      <c r="D98" s="164" t="s">
        <v>656</v>
      </c>
      <c r="E98" s="152" t="s">
        <v>657</v>
      </c>
    </row>
    <row r="99" spans="1:5" x14ac:dyDescent="0.4">
      <c r="A99" s="140"/>
      <c r="B99" s="149" t="s">
        <v>858</v>
      </c>
      <c r="C99" s="150" t="s">
        <v>859</v>
      </c>
      <c r="D99" s="164" t="s">
        <v>656</v>
      </c>
      <c r="E99" s="152"/>
    </row>
    <row r="100" spans="1:5" x14ac:dyDescent="0.4">
      <c r="A100" s="140"/>
      <c r="B100" s="165" t="s">
        <v>860</v>
      </c>
      <c r="C100" s="166" t="s">
        <v>861</v>
      </c>
      <c r="D100" s="167" t="s">
        <v>656</v>
      </c>
      <c r="E100" s="168"/>
    </row>
    <row r="101" spans="1:5" x14ac:dyDescent="0.4">
      <c r="A101" s="140"/>
      <c r="B101" s="145" t="s">
        <v>862</v>
      </c>
      <c r="C101" s="146" t="s">
        <v>863</v>
      </c>
      <c r="D101" s="163" t="s">
        <v>656</v>
      </c>
      <c r="E101" s="148" t="s">
        <v>657</v>
      </c>
    </row>
    <row r="102" spans="1:5" x14ac:dyDescent="0.4">
      <c r="A102" s="140"/>
      <c r="B102" s="145" t="s">
        <v>864</v>
      </c>
      <c r="C102" s="146" t="s">
        <v>865</v>
      </c>
      <c r="D102" s="147" t="s">
        <v>656</v>
      </c>
      <c r="E102" s="148" t="s">
        <v>657</v>
      </c>
    </row>
    <row r="103" spans="1:5" x14ac:dyDescent="0.4">
      <c r="A103" s="140"/>
      <c r="B103" s="145" t="s">
        <v>866</v>
      </c>
      <c r="C103" s="146" t="s">
        <v>867</v>
      </c>
      <c r="D103" s="147" t="s">
        <v>656</v>
      </c>
      <c r="E103" s="148" t="s">
        <v>657</v>
      </c>
    </row>
    <row r="104" spans="1:5" x14ac:dyDescent="0.4">
      <c r="A104" s="140"/>
      <c r="B104" s="145" t="s">
        <v>868</v>
      </c>
      <c r="C104" s="146" t="s">
        <v>869</v>
      </c>
      <c r="D104" s="147" t="s">
        <v>656</v>
      </c>
      <c r="E104" s="148"/>
    </row>
    <row r="105" spans="1:5" x14ac:dyDescent="0.4">
      <c r="A105" s="140"/>
      <c r="B105" s="145" t="s">
        <v>870</v>
      </c>
      <c r="C105" s="146" t="s">
        <v>871</v>
      </c>
      <c r="D105" s="147" t="s">
        <v>656</v>
      </c>
      <c r="E105" s="148" t="s">
        <v>657</v>
      </c>
    </row>
    <row r="106" spans="1:5" x14ac:dyDescent="0.4">
      <c r="A106" s="140"/>
      <c r="B106" s="145" t="s">
        <v>872</v>
      </c>
      <c r="C106" s="146" t="s">
        <v>873</v>
      </c>
      <c r="D106" s="163" t="s">
        <v>656</v>
      </c>
      <c r="E106" s="148" t="s">
        <v>657</v>
      </c>
    </row>
    <row r="107" spans="1:5" x14ac:dyDescent="0.4">
      <c r="A107" s="140"/>
      <c r="B107" s="145" t="s">
        <v>874</v>
      </c>
      <c r="C107" s="146" t="s">
        <v>875</v>
      </c>
      <c r="D107" s="147" t="s">
        <v>656</v>
      </c>
      <c r="E107" s="148" t="s">
        <v>657</v>
      </c>
    </row>
    <row r="108" spans="1:5" x14ac:dyDescent="0.4">
      <c r="A108" s="140"/>
      <c r="B108" s="145" t="s">
        <v>876</v>
      </c>
      <c r="C108" s="146" t="s">
        <v>877</v>
      </c>
      <c r="D108" s="147" t="s">
        <v>656</v>
      </c>
      <c r="E108" s="148" t="s">
        <v>657</v>
      </c>
    </row>
    <row r="109" spans="1:5" x14ac:dyDescent="0.4">
      <c r="A109" s="140"/>
      <c r="B109" s="149" t="s">
        <v>878</v>
      </c>
      <c r="C109" s="150" t="s">
        <v>879</v>
      </c>
      <c r="D109" s="151" t="s">
        <v>656</v>
      </c>
      <c r="E109" s="152" t="s">
        <v>657</v>
      </c>
    </row>
    <row r="110" spans="1:5" x14ac:dyDescent="0.4">
      <c r="A110" s="140"/>
      <c r="B110" s="145" t="s">
        <v>880</v>
      </c>
      <c r="C110" s="146" t="s">
        <v>881</v>
      </c>
      <c r="D110" s="147" t="s">
        <v>656</v>
      </c>
      <c r="E110" s="152"/>
    </row>
    <row r="111" spans="1:5" x14ac:dyDescent="0.4">
      <c r="A111" s="140"/>
      <c r="B111" s="145" t="s">
        <v>882</v>
      </c>
      <c r="C111" s="146" t="s">
        <v>883</v>
      </c>
      <c r="D111" s="147" t="s">
        <v>656</v>
      </c>
      <c r="E111" s="148" t="s">
        <v>884</v>
      </c>
    </row>
    <row r="112" spans="1:5" x14ac:dyDescent="0.4">
      <c r="A112" s="158"/>
      <c r="B112" s="159" t="s">
        <v>885</v>
      </c>
      <c r="C112" s="160" t="s">
        <v>886</v>
      </c>
      <c r="D112" s="161" t="s">
        <v>656</v>
      </c>
      <c r="E112" s="162" t="s">
        <v>657</v>
      </c>
    </row>
    <row r="113" spans="1:5" x14ac:dyDescent="0.4">
      <c r="A113" s="140" t="s">
        <v>887</v>
      </c>
      <c r="B113" s="141" t="s">
        <v>888</v>
      </c>
      <c r="C113" s="142" t="s">
        <v>889</v>
      </c>
      <c r="D113" s="169" t="s">
        <v>667</v>
      </c>
      <c r="E113" s="170" t="s">
        <v>890</v>
      </c>
    </row>
    <row r="114" spans="1:5" x14ac:dyDescent="0.4">
      <c r="A114" s="140"/>
      <c r="B114" s="145" t="s">
        <v>891</v>
      </c>
      <c r="C114" s="146" t="s">
        <v>889</v>
      </c>
      <c r="D114" s="163" t="s">
        <v>667</v>
      </c>
      <c r="E114" s="171" t="s">
        <v>892</v>
      </c>
    </row>
    <row r="115" spans="1:5" x14ac:dyDescent="0.4">
      <c r="A115" s="140"/>
      <c r="B115" s="145" t="s">
        <v>893</v>
      </c>
      <c r="C115" s="146" t="s">
        <v>889</v>
      </c>
      <c r="D115" s="163" t="s">
        <v>667</v>
      </c>
      <c r="E115" s="171" t="s">
        <v>894</v>
      </c>
    </row>
    <row r="116" spans="1:5" x14ac:dyDescent="0.4">
      <c r="A116" s="140"/>
      <c r="B116" s="145" t="s">
        <v>895</v>
      </c>
      <c r="C116" s="146" t="s">
        <v>889</v>
      </c>
      <c r="D116" s="163" t="s">
        <v>667</v>
      </c>
      <c r="E116" s="171" t="s">
        <v>896</v>
      </c>
    </row>
    <row r="117" spans="1:5" ht="32.25" customHeight="1" x14ac:dyDescent="0.4">
      <c r="A117" s="140"/>
      <c r="B117" s="145" t="s">
        <v>897</v>
      </c>
      <c r="C117" s="146" t="s">
        <v>898</v>
      </c>
      <c r="D117" s="163" t="s">
        <v>769</v>
      </c>
      <c r="E117" s="171" t="s">
        <v>899</v>
      </c>
    </row>
    <row r="118" spans="1:5" x14ac:dyDescent="0.4">
      <c r="A118" s="140"/>
      <c r="B118" s="149" t="s">
        <v>900</v>
      </c>
      <c r="C118" s="150" t="s">
        <v>901</v>
      </c>
      <c r="D118" s="151" t="s">
        <v>769</v>
      </c>
      <c r="E118" s="152" t="s">
        <v>902</v>
      </c>
    </row>
    <row r="119" spans="1:5" x14ac:dyDescent="0.4">
      <c r="A119" s="153" t="s">
        <v>903</v>
      </c>
      <c r="B119" s="154" t="s">
        <v>904</v>
      </c>
      <c r="C119" s="155" t="s">
        <v>905</v>
      </c>
      <c r="D119" s="156" t="s">
        <v>661</v>
      </c>
      <c r="E119" s="157" t="s">
        <v>906</v>
      </c>
    </row>
    <row r="120" spans="1:5" x14ac:dyDescent="0.4">
      <c r="A120" s="140"/>
      <c r="B120" s="145" t="s">
        <v>907</v>
      </c>
      <c r="C120" s="146" t="s">
        <v>908</v>
      </c>
      <c r="D120" s="147" t="s">
        <v>661</v>
      </c>
      <c r="E120" s="148" t="s">
        <v>657</v>
      </c>
    </row>
    <row r="121" spans="1:5" x14ac:dyDescent="0.4">
      <c r="A121" s="140"/>
      <c r="B121" s="145" t="s">
        <v>909</v>
      </c>
      <c r="C121" s="146" t="s">
        <v>910</v>
      </c>
      <c r="D121" s="147" t="s">
        <v>661</v>
      </c>
      <c r="E121" s="148" t="s">
        <v>657</v>
      </c>
    </row>
    <row r="122" spans="1:5" x14ac:dyDescent="0.4">
      <c r="A122" s="140"/>
      <c r="B122" s="145" t="s">
        <v>911</v>
      </c>
      <c r="C122" s="146" t="s">
        <v>912</v>
      </c>
      <c r="D122" s="147" t="s">
        <v>661</v>
      </c>
      <c r="E122" s="148" t="s">
        <v>657</v>
      </c>
    </row>
    <row r="123" spans="1:5" x14ac:dyDescent="0.4">
      <c r="A123" s="140"/>
      <c r="B123" s="145" t="s">
        <v>913</v>
      </c>
      <c r="C123" s="146" t="s">
        <v>914</v>
      </c>
      <c r="D123" s="147" t="s">
        <v>661</v>
      </c>
      <c r="E123" s="148" t="s">
        <v>657</v>
      </c>
    </row>
    <row r="124" spans="1:5" x14ac:dyDescent="0.4">
      <c r="A124" s="140"/>
      <c r="B124" s="145" t="s">
        <v>915</v>
      </c>
      <c r="C124" s="146" t="s">
        <v>916</v>
      </c>
      <c r="D124" s="147" t="s">
        <v>661</v>
      </c>
      <c r="E124" s="148" t="s">
        <v>657</v>
      </c>
    </row>
    <row r="125" spans="1:5" x14ac:dyDescent="0.4">
      <c r="A125" s="140"/>
      <c r="B125" s="145" t="s">
        <v>917</v>
      </c>
      <c r="C125" s="146" t="s">
        <v>918</v>
      </c>
      <c r="D125" s="147" t="s">
        <v>661</v>
      </c>
      <c r="E125" s="148" t="s">
        <v>657</v>
      </c>
    </row>
    <row r="126" spans="1:5" x14ac:dyDescent="0.4">
      <c r="A126" s="140"/>
      <c r="B126" s="145" t="s">
        <v>919</v>
      </c>
      <c r="C126" s="146" t="s">
        <v>920</v>
      </c>
      <c r="D126" s="147" t="s">
        <v>661</v>
      </c>
      <c r="E126" s="148" t="s">
        <v>657</v>
      </c>
    </row>
    <row r="127" spans="1:5" x14ac:dyDescent="0.4">
      <c r="A127" s="140"/>
      <c r="B127" s="145" t="s">
        <v>921</v>
      </c>
      <c r="C127" s="146" t="s">
        <v>922</v>
      </c>
      <c r="D127" s="147" t="s">
        <v>661</v>
      </c>
      <c r="E127" s="148" t="s">
        <v>657</v>
      </c>
    </row>
    <row r="128" spans="1:5" x14ac:dyDescent="0.4">
      <c r="A128" s="140"/>
      <c r="B128" s="145" t="s">
        <v>923</v>
      </c>
      <c r="C128" s="146" t="s">
        <v>924</v>
      </c>
      <c r="D128" s="147" t="s">
        <v>661</v>
      </c>
      <c r="E128" s="148" t="s">
        <v>657</v>
      </c>
    </row>
    <row r="129" spans="1:5" x14ac:dyDescent="0.4">
      <c r="A129" s="140"/>
      <c r="B129" s="145" t="s">
        <v>925</v>
      </c>
      <c r="C129" s="146" t="s">
        <v>926</v>
      </c>
      <c r="D129" s="147" t="s">
        <v>661</v>
      </c>
      <c r="E129" s="148" t="s">
        <v>657</v>
      </c>
    </row>
    <row r="130" spans="1:5" x14ac:dyDescent="0.4">
      <c r="A130" s="140"/>
      <c r="B130" s="145" t="s">
        <v>927</v>
      </c>
      <c r="C130" s="146" t="s">
        <v>928</v>
      </c>
      <c r="D130" s="147" t="s">
        <v>661</v>
      </c>
      <c r="E130" s="148" t="s">
        <v>929</v>
      </c>
    </row>
    <row r="131" spans="1:5" x14ac:dyDescent="0.4">
      <c r="A131" s="140"/>
      <c r="B131" s="145" t="s">
        <v>930</v>
      </c>
      <c r="C131" s="146" t="s">
        <v>931</v>
      </c>
      <c r="D131" s="147" t="s">
        <v>661</v>
      </c>
      <c r="E131" s="148" t="s">
        <v>657</v>
      </c>
    </row>
    <row r="132" spans="1:5" x14ac:dyDescent="0.4">
      <c r="A132" s="140"/>
      <c r="B132" s="145" t="s">
        <v>932</v>
      </c>
      <c r="C132" s="146" t="s">
        <v>933</v>
      </c>
      <c r="D132" s="147" t="s">
        <v>661</v>
      </c>
      <c r="E132" s="148" t="s">
        <v>657</v>
      </c>
    </row>
    <row r="133" spans="1:5" x14ac:dyDescent="0.4">
      <c r="A133" s="140"/>
      <c r="B133" s="145" t="s">
        <v>934</v>
      </c>
      <c r="C133" s="146" t="s">
        <v>935</v>
      </c>
      <c r="D133" s="147" t="s">
        <v>661</v>
      </c>
      <c r="E133" s="148" t="s">
        <v>657</v>
      </c>
    </row>
    <row r="134" spans="1:5" x14ac:dyDescent="0.4">
      <c r="A134" s="140"/>
      <c r="B134" s="145" t="s">
        <v>936</v>
      </c>
      <c r="C134" s="146" t="s">
        <v>937</v>
      </c>
      <c r="D134" s="147" t="s">
        <v>661</v>
      </c>
      <c r="E134" s="148" t="s">
        <v>657</v>
      </c>
    </row>
    <row r="135" spans="1:5" x14ac:dyDescent="0.4">
      <c r="A135" s="140"/>
      <c r="B135" s="145" t="s">
        <v>938</v>
      </c>
      <c r="C135" s="146" t="s">
        <v>939</v>
      </c>
      <c r="D135" s="147" t="s">
        <v>661</v>
      </c>
      <c r="E135" s="148" t="s">
        <v>657</v>
      </c>
    </row>
    <row r="136" spans="1:5" x14ac:dyDescent="0.4">
      <c r="A136" s="158"/>
      <c r="B136" s="159" t="s">
        <v>940</v>
      </c>
      <c r="C136" s="160" t="s">
        <v>941</v>
      </c>
      <c r="D136" s="161" t="s">
        <v>661</v>
      </c>
      <c r="E136" s="162" t="s">
        <v>657</v>
      </c>
    </row>
    <row r="137" spans="1:5" x14ac:dyDescent="0.4">
      <c r="A137" s="140" t="s">
        <v>942</v>
      </c>
      <c r="B137" s="154" t="s">
        <v>943</v>
      </c>
      <c r="C137" s="155" t="s">
        <v>944</v>
      </c>
      <c r="D137" s="156" t="s">
        <v>769</v>
      </c>
      <c r="E137" s="157" t="s">
        <v>657</v>
      </c>
    </row>
    <row r="138" spans="1:5" x14ac:dyDescent="0.4">
      <c r="A138" s="140"/>
      <c r="B138" s="145" t="s">
        <v>945</v>
      </c>
      <c r="C138" s="146" t="s">
        <v>946</v>
      </c>
      <c r="D138" s="147" t="s">
        <v>769</v>
      </c>
      <c r="E138" s="148" t="s">
        <v>657</v>
      </c>
    </row>
    <row r="139" spans="1:5" x14ac:dyDescent="0.4">
      <c r="A139" s="140"/>
      <c r="B139" s="145" t="s">
        <v>947</v>
      </c>
      <c r="C139" s="146" t="s">
        <v>948</v>
      </c>
      <c r="D139" s="147" t="s">
        <v>661</v>
      </c>
      <c r="E139" s="148" t="s">
        <v>657</v>
      </c>
    </row>
    <row r="140" spans="1:5" x14ac:dyDescent="0.4">
      <c r="A140" s="140"/>
      <c r="B140" s="145" t="s">
        <v>949</v>
      </c>
      <c r="C140" s="146" t="s">
        <v>950</v>
      </c>
      <c r="D140" s="147" t="s">
        <v>661</v>
      </c>
      <c r="E140" s="148" t="s">
        <v>657</v>
      </c>
    </row>
    <row r="141" spans="1:5" x14ac:dyDescent="0.4">
      <c r="A141" s="140"/>
      <c r="B141" s="145" t="s">
        <v>951</v>
      </c>
      <c r="C141" s="146" t="s">
        <v>952</v>
      </c>
      <c r="D141" s="147" t="s">
        <v>661</v>
      </c>
      <c r="E141" s="148" t="s">
        <v>657</v>
      </c>
    </row>
    <row r="142" spans="1:5" x14ac:dyDescent="0.4">
      <c r="A142" s="140"/>
      <c r="B142" s="145" t="s">
        <v>953</v>
      </c>
      <c r="C142" s="146" t="s">
        <v>954</v>
      </c>
      <c r="D142" s="147" t="s">
        <v>769</v>
      </c>
      <c r="E142" s="148" t="s">
        <v>955</v>
      </c>
    </row>
    <row r="143" spans="1:5" x14ac:dyDescent="0.4">
      <c r="A143" s="140"/>
      <c r="B143" s="145" t="s">
        <v>956</v>
      </c>
      <c r="C143" s="146" t="s">
        <v>957</v>
      </c>
      <c r="D143" s="147" t="s">
        <v>661</v>
      </c>
      <c r="E143" s="148" t="s">
        <v>657</v>
      </c>
    </row>
    <row r="144" spans="1:5" x14ac:dyDescent="0.4">
      <c r="A144" s="140"/>
      <c r="B144" s="145" t="s">
        <v>958</v>
      </c>
      <c r="C144" s="146" t="s">
        <v>959</v>
      </c>
      <c r="D144" s="147" t="s">
        <v>661</v>
      </c>
      <c r="E144" s="148" t="s">
        <v>960</v>
      </c>
    </row>
    <row r="145" spans="1:5" x14ac:dyDescent="0.4">
      <c r="A145" s="140"/>
      <c r="B145" s="145" t="s">
        <v>961</v>
      </c>
      <c r="C145" s="146" t="s">
        <v>962</v>
      </c>
      <c r="D145" s="147" t="s">
        <v>661</v>
      </c>
      <c r="E145" s="148" t="s">
        <v>657</v>
      </c>
    </row>
    <row r="146" spans="1:5" x14ac:dyDescent="0.4">
      <c r="A146" s="140"/>
      <c r="B146" s="145" t="s">
        <v>963</v>
      </c>
      <c r="C146" s="146" t="s">
        <v>964</v>
      </c>
      <c r="D146" s="147" t="s">
        <v>769</v>
      </c>
      <c r="E146" s="148" t="s">
        <v>965</v>
      </c>
    </row>
    <row r="147" spans="1:5" x14ac:dyDescent="0.4">
      <c r="A147" s="140"/>
      <c r="B147" s="145" t="s">
        <v>966</v>
      </c>
      <c r="C147" s="146" t="s">
        <v>967</v>
      </c>
      <c r="D147" s="147" t="s">
        <v>769</v>
      </c>
      <c r="E147" s="148" t="s">
        <v>968</v>
      </c>
    </row>
    <row r="148" spans="1:5" x14ac:dyDescent="0.4">
      <c r="A148" s="140"/>
      <c r="B148" s="145" t="s">
        <v>969</v>
      </c>
      <c r="C148" s="146" t="s">
        <v>970</v>
      </c>
      <c r="D148" s="147" t="s">
        <v>661</v>
      </c>
      <c r="E148" s="148" t="s">
        <v>657</v>
      </c>
    </row>
    <row r="149" spans="1:5" x14ac:dyDescent="0.4">
      <c r="A149" s="140"/>
      <c r="B149" s="145" t="s">
        <v>971</v>
      </c>
      <c r="C149" s="146" t="s">
        <v>972</v>
      </c>
      <c r="D149" s="163" t="s">
        <v>661</v>
      </c>
      <c r="E149" s="148" t="s">
        <v>657</v>
      </c>
    </row>
    <row r="150" spans="1:5" x14ac:dyDescent="0.4">
      <c r="A150" s="140"/>
      <c r="B150" s="145" t="s">
        <v>973</v>
      </c>
      <c r="C150" s="146" t="s">
        <v>974</v>
      </c>
      <c r="D150" s="147" t="s">
        <v>769</v>
      </c>
      <c r="E150" s="148" t="s">
        <v>657</v>
      </c>
    </row>
    <row r="151" spans="1:5" x14ac:dyDescent="0.4">
      <c r="A151" s="140"/>
      <c r="B151" s="145" t="s">
        <v>975</v>
      </c>
      <c r="C151" s="146" t="s">
        <v>976</v>
      </c>
      <c r="D151" s="147" t="s">
        <v>661</v>
      </c>
      <c r="E151" s="148" t="s">
        <v>657</v>
      </c>
    </row>
    <row r="152" spans="1:5" x14ac:dyDescent="0.4">
      <c r="A152" s="140"/>
      <c r="B152" s="145" t="s">
        <v>977</v>
      </c>
      <c r="C152" s="146" t="s">
        <v>978</v>
      </c>
      <c r="D152" s="147" t="s">
        <v>661</v>
      </c>
      <c r="E152" s="148" t="s">
        <v>657</v>
      </c>
    </row>
    <row r="153" spans="1:5" x14ac:dyDescent="0.4">
      <c r="A153" s="140"/>
      <c r="B153" s="145" t="s">
        <v>979</v>
      </c>
      <c r="C153" s="146" t="s">
        <v>980</v>
      </c>
      <c r="D153" s="147" t="s">
        <v>661</v>
      </c>
      <c r="E153" s="148" t="s">
        <v>657</v>
      </c>
    </row>
    <row r="154" spans="1:5" x14ac:dyDescent="0.4">
      <c r="A154" s="140"/>
      <c r="B154" s="145" t="s">
        <v>981</v>
      </c>
      <c r="C154" s="146" t="s">
        <v>982</v>
      </c>
      <c r="D154" s="147" t="s">
        <v>661</v>
      </c>
      <c r="E154" s="148" t="s">
        <v>657</v>
      </c>
    </row>
    <row r="155" spans="1:5" x14ac:dyDescent="0.4">
      <c r="A155" s="140"/>
      <c r="B155" s="145" t="s">
        <v>983</v>
      </c>
      <c r="C155" s="146" t="s">
        <v>984</v>
      </c>
      <c r="D155" s="147" t="s">
        <v>667</v>
      </c>
      <c r="E155" s="148" t="s">
        <v>985</v>
      </c>
    </row>
    <row r="156" spans="1:5" x14ac:dyDescent="0.4">
      <c r="A156" s="140"/>
      <c r="B156" s="145" t="s">
        <v>986</v>
      </c>
      <c r="C156" s="146" t="s">
        <v>984</v>
      </c>
      <c r="D156" s="147" t="s">
        <v>769</v>
      </c>
      <c r="E156" s="148" t="s">
        <v>987</v>
      </c>
    </row>
    <row r="157" spans="1:5" x14ac:dyDescent="0.4">
      <c r="A157" s="140"/>
      <c r="B157" s="145" t="s">
        <v>988</v>
      </c>
      <c r="C157" s="146" t="s">
        <v>989</v>
      </c>
      <c r="D157" s="147" t="s">
        <v>769</v>
      </c>
      <c r="E157" s="148" t="s">
        <v>657</v>
      </c>
    </row>
    <row r="158" spans="1:5" x14ac:dyDescent="0.4">
      <c r="A158" s="140"/>
      <c r="B158" s="145" t="s">
        <v>990</v>
      </c>
      <c r="C158" s="146" t="s">
        <v>991</v>
      </c>
      <c r="D158" s="147" t="s">
        <v>769</v>
      </c>
      <c r="E158" s="148" t="s">
        <v>992</v>
      </c>
    </row>
    <row r="159" spans="1:5" x14ac:dyDescent="0.4">
      <c r="A159" s="140"/>
      <c r="B159" s="145" t="s">
        <v>993</v>
      </c>
      <c r="C159" s="146" t="s">
        <v>994</v>
      </c>
      <c r="D159" s="147" t="s">
        <v>661</v>
      </c>
      <c r="E159" s="148" t="s">
        <v>657</v>
      </c>
    </row>
    <row r="160" spans="1:5" x14ac:dyDescent="0.4">
      <c r="A160" s="140"/>
      <c r="B160" s="145" t="s">
        <v>995</v>
      </c>
      <c r="C160" s="146" t="s">
        <v>996</v>
      </c>
      <c r="D160" s="147" t="s">
        <v>661</v>
      </c>
      <c r="E160" s="148" t="s">
        <v>657</v>
      </c>
    </row>
    <row r="161" spans="1:5" x14ac:dyDescent="0.4">
      <c r="A161" s="140"/>
      <c r="B161" s="145" t="s">
        <v>997</v>
      </c>
      <c r="C161" s="146" t="s">
        <v>998</v>
      </c>
      <c r="D161" s="147" t="s">
        <v>661</v>
      </c>
      <c r="E161" s="148" t="s">
        <v>657</v>
      </c>
    </row>
    <row r="162" spans="1:5" x14ac:dyDescent="0.4">
      <c r="A162" s="140"/>
      <c r="B162" s="145" t="s">
        <v>999</v>
      </c>
      <c r="C162" s="146" t="s">
        <v>1000</v>
      </c>
      <c r="D162" s="147" t="s">
        <v>661</v>
      </c>
      <c r="E162" s="148" t="s">
        <v>657</v>
      </c>
    </row>
    <row r="163" spans="1:5" x14ac:dyDescent="0.4">
      <c r="A163" s="140"/>
      <c r="B163" s="145" t="s">
        <v>1001</v>
      </c>
      <c r="C163" s="146" t="s">
        <v>1002</v>
      </c>
      <c r="D163" s="147" t="s">
        <v>661</v>
      </c>
      <c r="E163" s="148" t="s">
        <v>1003</v>
      </c>
    </row>
    <row r="164" spans="1:5" x14ac:dyDescent="0.4">
      <c r="A164" s="140"/>
      <c r="B164" s="145" t="s">
        <v>1004</v>
      </c>
      <c r="C164" s="146" t="s">
        <v>1005</v>
      </c>
      <c r="D164" s="147" t="s">
        <v>769</v>
      </c>
      <c r="E164" s="148" t="s">
        <v>1006</v>
      </c>
    </row>
    <row r="165" spans="1:5" x14ac:dyDescent="0.4">
      <c r="A165" s="140"/>
      <c r="B165" s="145" t="s">
        <v>1007</v>
      </c>
      <c r="C165" s="146" t="s">
        <v>1008</v>
      </c>
      <c r="D165" s="147" t="s">
        <v>769</v>
      </c>
      <c r="E165" s="148" t="s">
        <v>1009</v>
      </c>
    </row>
    <row r="166" spans="1:5" x14ac:dyDescent="0.4">
      <c r="A166" s="140"/>
      <c r="B166" s="145" t="s">
        <v>1010</v>
      </c>
      <c r="C166" s="146" t="s">
        <v>1011</v>
      </c>
      <c r="D166" s="147" t="s">
        <v>661</v>
      </c>
      <c r="E166" s="148" t="s">
        <v>657</v>
      </c>
    </row>
    <row r="167" spans="1:5" x14ac:dyDescent="0.4">
      <c r="A167" s="140"/>
      <c r="B167" s="145" t="s">
        <v>1012</v>
      </c>
      <c r="C167" s="146" t="s">
        <v>1013</v>
      </c>
      <c r="D167" s="147" t="s">
        <v>769</v>
      </c>
      <c r="E167" s="148" t="s">
        <v>657</v>
      </c>
    </row>
    <row r="168" spans="1:5" x14ac:dyDescent="0.4">
      <c r="A168" s="140"/>
      <c r="B168" s="145" t="s">
        <v>1014</v>
      </c>
      <c r="C168" s="146" t="s">
        <v>1015</v>
      </c>
      <c r="D168" s="147" t="s">
        <v>661</v>
      </c>
      <c r="E168" s="148" t="s">
        <v>1016</v>
      </c>
    </row>
    <row r="169" spans="1:5" x14ac:dyDescent="0.4">
      <c r="A169" s="140"/>
      <c r="B169" s="145" t="s">
        <v>1017</v>
      </c>
      <c r="C169" s="146" t="s">
        <v>1018</v>
      </c>
      <c r="D169" s="147" t="s">
        <v>769</v>
      </c>
      <c r="E169" s="148" t="s">
        <v>657</v>
      </c>
    </row>
    <row r="170" spans="1:5" x14ac:dyDescent="0.4">
      <c r="A170" s="140"/>
      <c r="B170" s="145" t="s">
        <v>1019</v>
      </c>
      <c r="C170" s="146" t="s">
        <v>1020</v>
      </c>
      <c r="D170" s="147" t="s">
        <v>667</v>
      </c>
      <c r="E170" s="148" t="s">
        <v>1021</v>
      </c>
    </row>
    <row r="171" spans="1:5" x14ac:dyDescent="0.4">
      <c r="A171" s="140"/>
      <c r="B171" s="145" t="s">
        <v>1022</v>
      </c>
      <c r="C171" s="146" t="s">
        <v>1020</v>
      </c>
      <c r="D171" s="147" t="s">
        <v>769</v>
      </c>
      <c r="E171" s="148" t="s">
        <v>770</v>
      </c>
    </row>
    <row r="172" spans="1:5" x14ac:dyDescent="0.4">
      <c r="A172" s="140"/>
      <c r="B172" s="145" t="s">
        <v>1023</v>
      </c>
      <c r="C172" s="146" t="s">
        <v>1024</v>
      </c>
      <c r="D172" s="147" t="s">
        <v>661</v>
      </c>
      <c r="E172" s="148" t="s">
        <v>1025</v>
      </c>
    </row>
    <row r="173" spans="1:5" x14ac:dyDescent="0.4">
      <c r="A173" s="140"/>
      <c r="B173" s="145" t="s">
        <v>1026</v>
      </c>
      <c r="C173" s="146" t="s">
        <v>1027</v>
      </c>
      <c r="D173" s="147" t="s">
        <v>661</v>
      </c>
      <c r="E173" s="148" t="s">
        <v>657</v>
      </c>
    </row>
    <row r="174" spans="1:5" x14ac:dyDescent="0.4">
      <c r="A174" s="140"/>
      <c r="B174" s="145" t="s">
        <v>1028</v>
      </c>
      <c r="C174" s="146" t="s">
        <v>1029</v>
      </c>
      <c r="D174" s="147" t="s">
        <v>769</v>
      </c>
      <c r="E174" s="148" t="s">
        <v>1030</v>
      </c>
    </row>
    <row r="175" spans="1:5" x14ac:dyDescent="0.4">
      <c r="A175" s="140"/>
      <c r="B175" s="145" t="s">
        <v>1031</v>
      </c>
      <c r="C175" s="146" t="s">
        <v>1032</v>
      </c>
      <c r="D175" s="147" t="s">
        <v>661</v>
      </c>
      <c r="E175" s="148" t="s">
        <v>657</v>
      </c>
    </row>
    <row r="176" spans="1:5" x14ac:dyDescent="0.4">
      <c r="A176" s="140"/>
      <c r="B176" s="145" t="s">
        <v>1033</v>
      </c>
      <c r="C176" s="146" t="s">
        <v>1034</v>
      </c>
      <c r="D176" s="147" t="s">
        <v>661</v>
      </c>
      <c r="E176" s="148" t="s">
        <v>657</v>
      </c>
    </row>
    <row r="177" spans="1:5" x14ac:dyDescent="0.4">
      <c r="A177" s="140"/>
      <c r="B177" s="145" t="s">
        <v>1035</v>
      </c>
      <c r="C177" s="146" t="s">
        <v>1036</v>
      </c>
      <c r="D177" s="147" t="s">
        <v>769</v>
      </c>
      <c r="E177" s="148" t="s">
        <v>657</v>
      </c>
    </row>
    <row r="178" spans="1:5" x14ac:dyDescent="0.4">
      <c r="A178" s="140"/>
      <c r="B178" s="145" t="s">
        <v>1037</v>
      </c>
      <c r="C178" s="146" t="s">
        <v>1038</v>
      </c>
      <c r="D178" s="147" t="s">
        <v>769</v>
      </c>
      <c r="E178" s="148" t="s">
        <v>657</v>
      </c>
    </row>
    <row r="179" spans="1:5" x14ac:dyDescent="0.4">
      <c r="A179" s="140"/>
      <c r="B179" s="145" t="s">
        <v>1039</v>
      </c>
      <c r="C179" s="146" t="s">
        <v>1040</v>
      </c>
      <c r="D179" s="147" t="s">
        <v>661</v>
      </c>
      <c r="E179" s="148" t="s">
        <v>657</v>
      </c>
    </row>
    <row r="180" spans="1:5" x14ac:dyDescent="0.4">
      <c r="A180" s="140"/>
      <c r="B180" s="145" t="s">
        <v>1041</v>
      </c>
      <c r="C180" s="146" t="s">
        <v>1042</v>
      </c>
      <c r="D180" s="147" t="s">
        <v>661</v>
      </c>
      <c r="E180" s="148" t="s">
        <v>657</v>
      </c>
    </row>
    <row r="181" spans="1:5" x14ac:dyDescent="0.4">
      <c r="A181" s="140"/>
      <c r="B181" s="145" t="s">
        <v>1043</v>
      </c>
      <c r="C181" s="146" t="s">
        <v>1044</v>
      </c>
      <c r="D181" s="147" t="s">
        <v>661</v>
      </c>
      <c r="E181" s="148" t="s">
        <v>657</v>
      </c>
    </row>
    <row r="182" spans="1:5" x14ac:dyDescent="0.4">
      <c r="A182" s="140"/>
      <c r="B182" s="145" t="s">
        <v>1045</v>
      </c>
      <c r="C182" s="146" t="s">
        <v>1046</v>
      </c>
      <c r="D182" s="147" t="s">
        <v>661</v>
      </c>
      <c r="E182" s="148" t="s">
        <v>657</v>
      </c>
    </row>
    <row r="183" spans="1:5" x14ac:dyDescent="0.4">
      <c r="A183" s="140"/>
      <c r="B183" s="145" t="s">
        <v>1047</v>
      </c>
      <c r="C183" s="146" t="s">
        <v>1048</v>
      </c>
      <c r="D183" s="147" t="s">
        <v>769</v>
      </c>
      <c r="E183" s="148" t="s">
        <v>657</v>
      </c>
    </row>
    <row r="184" spans="1:5" x14ac:dyDescent="0.4">
      <c r="A184" s="140"/>
      <c r="B184" s="145" t="s">
        <v>1049</v>
      </c>
      <c r="C184" s="146" t="s">
        <v>1050</v>
      </c>
      <c r="D184" s="147" t="s">
        <v>661</v>
      </c>
      <c r="E184" s="148" t="s">
        <v>657</v>
      </c>
    </row>
    <row r="185" spans="1:5" x14ac:dyDescent="0.4">
      <c r="A185" s="140"/>
      <c r="B185" s="145" t="s">
        <v>1051</v>
      </c>
      <c r="C185" s="146" t="s">
        <v>1052</v>
      </c>
      <c r="D185" s="147" t="s">
        <v>769</v>
      </c>
      <c r="E185" s="148" t="s">
        <v>657</v>
      </c>
    </row>
    <row r="186" spans="1:5" x14ac:dyDescent="0.4">
      <c r="A186" s="140"/>
      <c r="B186" s="145" t="s">
        <v>1053</v>
      </c>
      <c r="C186" s="146" t="s">
        <v>1054</v>
      </c>
      <c r="D186" s="147" t="s">
        <v>667</v>
      </c>
      <c r="E186" s="148" t="s">
        <v>1055</v>
      </c>
    </row>
    <row r="187" spans="1:5" x14ac:dyDescent="0.4">
      <c r="A187" s="140"/>
      <c r="B187" s="141" t="s">
        <v>1056</v>
      </c>
      <c r="C187" s="146" t="s">
        <v>1054</v>
      </c>
      <c r="D187" s="147" t="s">
        <v>661</v>
      </c>
      <c r="E187" s="148" t="s">
        <v>1057</v>
      </c>
    </row>
    <row r="188" spans="1:5" x14ac:dyDescent="0.4">
      <c r="A188" s="140"/>
      <c r="B188" s="141" t="s">
        <v>1058</v>
      </c>
      <c r="C188" s="146" t="s">
        <v>425</v>
      </c>
      <c r="D188" s="147" t="s">
        <v>667</v>
      </c>
      <c r="E188" s="148" t="s">
        <v>1059</v>
      </c>
    </row>
    <row r="189" spans="1:5" x14ac:dyDescent="0.4">
      <c r="A189" s="158"/>
      <c r="B189" s="172" t="s">
        <v>1060</v>
      </c>
      <c r="C189" s="160" t="s">
        <v>425</v>
      </c>
      <c r="D189" s="161" t="s">
        <v>769</v>
      </c>
      <c r="E189" s="162" t="s">
        <v>770</v>
      </c>
    </row>
    <row r="190" spans="1:5" ht="13.5" customHeight="1" x14ac:dyDescent="0.4">
      <c r="A190" s="158" t="s">
        <v>1061</v>
      </c>
      <c r="B190" s="173"/>
      <c r="C190" s="174"/>
      <c r="D190" s="158"/>
      <c r="E190" s="175" t="s">
        <v>657</v>
      </c>
    </row>
    <row r="192" spans="1:5" ht="29.25" customHeight="1" x14ac:dyDescent="0.4">
      <c r="A192" s="793" t="s">
        <v>1062</v>
      </c>
      <c r="B192" s="793"/>
      <c r="C192" s="793"/>
      <c r="D192" s="793"/>
      <c r="E192" s="793"/>
    </row>
    <row r="193" spans="1:5" s="126" customFormat="1" x14ac:dyDescent="0.4">
      <c r="A193" s="176"/>
      <c r="B193" s="130"/>
      <c r="C193" s="125"/>
      <c r="E193" s="127"/>
    </row>
  </sheetData>
  <sheetProtection algorithmName="SHA-512" hashValue="CSPpZVWNvlr3hbOGtpTbdb6GnXGA8dwJSSX8dYtwXlGgp+KIslBOmXmjcEB7ECguDWnIfviiebhhsjIT8c4Zrg==" saltValue="M/YhvQnRGBMFWWHoLtJDcg==" spinCount="100000" sheet="1" objects="1" scenarios="1"/>
  <mergeCells count="1">
    <mergeCell ref="A192:E192"/>
  </mergeCells>
  <phoneticPr fontId="3"/>
  <conditionalFormatting sqref="D5:D70 D193:D65550 D117:D191 D72:D109">
    <cfRule type="cellIs" dxfId="31" priority="13" stopIfTrue="1" operator="equal">
      <formula>"甲"</formula>
    </cfRule>
    <cfRule type="cellIs" dxfId="30" priority="14" stopIfTrue="1" operator="equal">
      <formula>"乙"</formula>
    </cfRule>
    <cfRule type="cellIs" dxfId="29" priority="15" stopIfTrue="1" operator="equal">
      <formula>"丙"</formula>
    </cfRule>
  </conditionalFormatting>
  <conditionalFormatting sqref="D111:D112">
    <cfRule type="cellIs" dxfId="28" priority="10" stopIfTrue="1" operator="equal">
      <formula>"甲"</formula>
    </cfRule>
    <cfRule type="cellIs" dxfId="27" priority="11" stopIfTrue="1" operator="equal">
      <formula>"乙"</formula>
    </cfRule>
    <cfRule type="cellIs" dxfId="26" priority="12" stopIfTrue="1" operator="equal">
      <formula>"丙"</formula>
    </cfRule>
  </conditionalFormatting>
  <conditionalFormatting sqref="D71">
    <cfRule type="cellIs" dxfId="25" priority="7" stopIfTrue="1" operator="equal">
      <formula>"甲"</formula>
    </cfRule>
    <cfRule type="cellIs" dxfId="24" priority="8" stopIfTrue="1" operator="equal">
      <formula>"乙"</formula>
    </cfRule>
    <cfRule type="cellIs" dxfId="23" priority="9" stopIfTrue="1" operator="equal">
      <formula>"丙"</formula>
    </cfRule>
  </conditionalFormatting>
  <conditionalFormatting sqref="D110">
    <cfRule type="cellIs" dxfId="22" priority="4" stopIfTrue="1" operator="equal">
      <formula>"甲"</formula>
    </cfRule>
    <cfRule type="cellIs" dxfId="21" priority="5" stopIfTrue="1" operator="equal">
      <formula>"乙"</formula>
    </cfRule>
    <cfRule type="cellIs" dxfId="20" priority="6" stopIfTrue="1" operator="equal">
      <formula>"丙"</formula>
    </cfRule>
  </conditionalFormatting>
  <conditionalFormatting sqref="D113:D116">
    <cfRule type="cellIs" dxfId="19" priority="1" stopIfTrue="1" operator="equal">
      <formula>"甲"</formula>
    </cfRule>
    <cfRule type="cellIs" dxfId="18" priority="2" stopIfTrue="1" operator="equal">
      <formula>"乙"</formula>
    </cfRule>
    <cfRule type="cellIs" dxfId="17" priority="3" stopIfTrue="1" operator="equal">
      <formula>"丙"</formula>
    </cfRule>
  </conditionalFormatting>
  <hyperlinks>
    <hyperlink ref="A1" location="入力シート!A1" display="戻る" xr:uid="{00000000-0004-0000-04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50"/>
  <sheetViews>
    <sheetView showGridLines="0" zoomScaleNormal="100" workbookViewId="0"/>
  </sheetViews>
  <sheetFormatPr defaultColWidth="9" defaultRowHeight="18.75" x14ac:dyDescent="0.45"/>
  <cols>
    <col min="1" max="1" width="9" style="178"/>
    <col min="2" max="2" width="19.875" style="178" customWidth="1"/>
    <col min="3" max="3" width="25.25" style="178" customWidth="1"/>
    <col min="4" max="16384" width="9" style="178"/>
  </cols>
  <sheetData>
    <row r="1" spans="1:3" ht="28.5" x14ac:dyDescent="0.65">
      <c r="A1" s="179" t="s">
        <v>432</v>
      </c>
      <c r="B1" s="177"/>
    </row>
    <row r="2" spans="1:3" ht="19.5" thickBot="1" x14ac:dyDescent="0.5"/>
    <row r="3" spans="1:3" ht="19.5" thickBot="1" x14ac:dyDescent="0.5">
      <c r="A3" s="180" t="s">
        <v>522</v>
      </c>
      <c r="B3" s="181" t="s">
        <v>1063</v>
      </c>
      <c r="C3" s="182" t="s">
        <v>1064</v>
      </c>
    </row>
    <row r="4" spans="1:3" ht="19.5" thickTop="1" x14ac:dyDescent="0.45">
      <c r="A4" s="195" t="s">
        <v>1065</v>
      </c>
      <c r="B4" s="196" t="s">
        <v>1066</v>
      </c>
      <c r="C4" s="197" t="s">
        <v>1066</v>
      </c>
    </row>
    <row r="5" spans="1:3" x14ac:dyDescent="0.45">
      <c r="A5" s="198" t="s">
        <v>1067</v>
      </c>
      <c r="B5" s="199" t="s">
        <v>1068</v>
      </c>
      <c r="C5" s="200" t="s">
        <v>1069</v>
      </c>
    </row>
    <row r="6" spans="1:3" x14ac:dyDescent="0.45">
      <c r="A6" s="183" t="s">
        <v>1070</v>
      </c>
      <c r="B6" s="184"/>
      <c r="C6" s="185" t="s">
        <v>1071</v>
      </c>
    </row>
    <row r="7" spans="1:3" x14ac:dyDescent="0.45">
      <c r="A7" s="183" t="s">
        <v>1072</v>
      </c>
      <c r="B7" s="184"/>
      <c r="C7" s="185" t="s">
        <v>1073</v>
      </c>
    </row>
    <row r="8" spans="1:3" x14ac:dyDescent="0.45">
      <c r="A8" s="183" t="s">
        <v>1074</v>
      </c>
      <c r="B8" s="184"/>
      <c r="C8" s="185" t="s">
        <v>1075</v>
      </c>
    </row>
    <row r="9" spans="1:3" x14ac:dyDescent="0.45">
      <c r="A9" s="183" t="s">
        <v>1076</v>
      </c>
      <c r="B9" s="184"/>
      <c r="C9" s="185" t="s">
        <v>1077</v>
      </c>
    </row>
    <row r="10" spans="1:3" x14ac:dyDescent="0.45">
      <c r="A10" s="192" t="s">
        <v>1078</v>
      </c>
      <c r="B10" s="193"/>
      <c r="C10" s="194" t="s">
        <v>1079</v>
      </c>
    </row>
    <row r="11" spans="1:3" x14ac:dyDescent="0.45">
      <c r="A11" s="189" t="s">
        <v>1080</v>
      </c>
      <c r="B11" s="190" t="s">
        <v>1081</v>
      </c>
      <c r="C11" s="191" t="s">
        <v>1082</v>
      </c>
    </row>
    <row r="12" spans="1:3" x14ac:dyDescent="0.45">
      <c r="A12" s="183" t="s">
        <v>1083</v>
      </c>
      <c r="B12" s="184"/>
      <c r="C12" s="185" t="s">
        <v>1084</v>
      </c>
    </row>
    <row r="13" spans="1:3" x14ac:dyDescent="0.45">
      <c r="A13" s="183" t="s">
        <v>1085</v>
      </c>
      <c r="B13" s="184"/>
      <c r="C13" s="185" t="s">
        <v>1086</v>
      </c>
    </row>
    <row r="14" spans="1:3" x14ac:dyDescent="0.45">
      <c r="A14" s="183" t="s">
        <v>1087</v>
      </c>
      <c r="B14" s="184"/>
      <c r="C14" s="185" t="s">
        <v>1088</v>
      </c>
    </row>
    <row r="15" spans="1:3" x14ac:dyDescent="0.45">
      <c r="A15" s="183" t="s">
        <v>1089</v>
      </c>
      <c r="B15" s="184"/>
      <c r="C15" s="185" t="s">
        <v>1090</v>
      </c>
    </row>
    <row r="16" spans="1:3" x14ac:dyDescent="0.45">
      <c r="A16" s="183" t="s">
        <v>222</v>
      </c>
      <c r="B16" s="184"/>
      <c r="C16" s="185" t="s">
        <v>1091</v>
      </c>
    </row>
    <row r="17" spans="1:3" x14ac:dyDescent="0.45">
      <c r="A17" s="201" t="s">
        <v>1092</v>
      </c>
      <c r="B17" s="202"/>
      <c r="C17" s="203" t="s">
        <v>1093</v>
      </c>
    </row>
    <row r="18" spans="1:3" x14ac:dyDescent="0.45">
      <c r="A18" s="198" t="s">
        <v>1094</v>
      </c>
      <c r="B18" s="199" t="s">
        <v>1095</v>
      </c>
      <c r="C18" s="200" t="s">
        <v>1096</v>
      </c>
    </row>
    <row r="19" spans="1:3" x14ac:dyDescent="0.45">
      <c r="A19" s="183" t="s">
        <v>1097</v>
      </c>
      <c r="B19" s="184"/>
      <c r="C19" s="185" t="s">
        <v>1098</v>
      </c>
    </row>
    <row r="20" spans="1:3" x14ac:dyDescent="0.45">
      <c r="A20" s="183" t="s">
        <v>1099</v>
      </c>
      <c r="B20" s="184"/>
      <c r="C20" s="185" t="s">
        <v>1100</v>
      </c>
    </row>
    <row r="21" spans="1:3" x14ac:dyDescent="0.45">
      <c r="A21" s="183" t="s">
        <v>1101</v>
      </c>
      <c r="B21" s="184"/>
      <c r="C21" s="185" t="s">
        <v>1102</v>
      </c>
    </row>
    <row r="22" spans="1:3" x14ac:dyDescent="0.45">
      <c r="A22" s="183" t="s">
        <v>1103</v>
      </c>
      <c r="B22" s="184"/>
      <c r="C22" s="185" t="s">
        <v>1104</v>
      </c>
    </row>
    <row r="23" spans="1:3" x14ac:dyDescent="0.45">
      <c r="A23" s="192" t="s">
        <v>1105</v>
      </c>
      <c r="B23" s="193"/>
      <c r="C23" s="194" t="s">
        <v>1106</v>
      </c>
    </row>
    <row r="24" spans="1:3" x14ac:dyDescent="0.45">
      <c r="A24" s="189" t="s">
        <v>1107</v>
      </c>
      <c r="B24" s="190" t="s">
        <v>1108</v>
      </c>
      <c r="C24" s="191" t="s">
        <v>1109</v>
      </c>
    </row>
    <row r="25" spans="1:3" x14ac:dyDescent="0.45">
      <c r="A25" s="183" t="s">
        <v>1110</v>
      </c>
      <c r="B25" s="184"/>
      <c r="C25" s="185" t="s">
        <v>1111</v>
      </c>
    </row>
    <row r="26" spans="1:3" x14ac:dyDescent="0.45">
      <c r="A26" s="183" t="s">
        <v>1112</v>
      </c>
      <c r="B26" s="184"/>
      <c r="C26" s="185" t="s">
        <v>1113</v>
      </c>
    </row>
    <row r="27" spans="1:3" x14ac:dyDescent="0.45">
      <c r="A27" s="201" t="s">
        <v>1114</v>
      </c>
      <c r="B27" s="202"/>
      <c r="C27" s="203" t="s">
        <v>1115</v>
      </c>
    </row>
    <row r="28" spans="1:3" x14ac:dyDescent="0.45">
      <c r="A28" s="198" t="s">
        <v>1116</v>
      </c>
      <c r="B28" s="199" t="s">
        <v>1117</v>
      </c>
      <c r="C28" s="200" t="s">
        <v>1118</v>
      </c>
    </row>
    <row r="29" spans="1:3" x14ac:dyDescent="0.45">
      <c r="A29" s="183" t="s">
        <v>1119</v>
      </c>
      <c r="B29" s="184"/>
      <c r="C29" s="185" t="s">
        <v>1120</v>
      </c>
    </row>
    <row r="30" spans="1:3" x14ac:dyDescent="0.45">
      <c r="A30" s="183" t="s">
        <v>1121</v>
      </c>
      <c r="B30" s="184"/>
      <c r="C30" s="185" t="s">
        <v>1122</v>
      </c>
    </row>
    <row r="31" spans="1:3" x14ac:dyDescent="0.45">
      <c r="A31" s="183" t="s">
        <v>1123</v>
      </c>
      <c r="B31" s="184"/>
      <c r="C31" s="185" t="s">
        <v>1124</v>
      </c>
    </row>
    <row r="32" spans="1:3" x14ac:dyDescent="0.45">
      <c r="A32" s="183" t="s">
        <v>1125</v>
      </c>
      <c r="B32" s="184"/>
      <c r="C32" s="185" t="s">
        <v>1126</v>
      </c>
    </row>
    <row r="33" spans="1:3" x14ac:dyDescent="0.45">
      <c r="A33" s="192" t="s">
        <v>1127</v>
      </c>
      <c r="B33" s="193"/>
      <c r="C33" s="194" t="s">
        <v>1128</v>
      </c>
    </row>
    <row r="34" spans="1:3" x14ac:dyDescent="0.45">
      <c r="A34" s="189" t="s">
        <v>1129</v>
      </c>
      <c r="B34" s="190" t="s">
        <v>1130</v>
      </c>
      <c r="C34" s="191" t="s">
        <v>1131</v>
      </c>
    </row>
    <row r="35" spans="1:3" x14ac:dyDescent="0.45">
      <c r="A35" s="183" t="s">
        <v>1132</v>
      </c>
      <c r="B35" s="184"/>
      <c r="C35" s="185" t="s">
        <v>1133</v>
      </c>
    </row>
    <row r="36" spans="1:3" x14ac:dyDescent="0.45">
      <c r="A36" s="183" t="s">
        <v>1134</v>
      </c>
      <c r="B36" s="184"/>
      <c r="C36" s="185" t="s">
        <v>1135</v>
      </c>
    </row>
    <row r="37" spans="1:3" x14ac:dyDescent="0.45">
      <c r="A37" s="183" t="s">
        <v>1136</v>
      </c>
      <c r="B37" s="184"/>
      <c r="C37" s="185" t="s">
        <v>1137</v>
      </c>
    </row>
    <row r="38" spans="1:3" x14ac:dyDescent="0.45">
      <c r="A38" s="201" t="s">
        <v>1138</v>
      </c>
      <c r="B38" s="202"/>
      <c r="C38" s="203" t="s">
        <v>1139</v>
      </c>
    </row>
    <row r="39" spans="1:3" x14ac:dyDescent="0.45">
      <c r="A39" s="198" t="s">
        <v>1140</v>
      </c>
      <c r="B39" s="199" t="s">
        <v>1141</v>
      </c>
      <c r="C39" s="200" t="s">
        <v>1142</v>
      </c>
    </row>
    <row r="40" spans="1:3" x14ac:dyDescent="0.45">
      <c r="A40" s="183" t="s">
        <v>1143</v>
      </c>
      <c r="B40" s="184"/>
      <c r="C40" s="185" t="s">
        <v>1144</v>
      </c>
    </row>
    <row r="41" spans="1:3" x14ac:dyDescent="0.45">
      <c r="A41" s="183" t="s">
        <v>1145</v>
      </c>
      <c r="B41" s="184"/>
      <c r="C41" s="185" t="s">
        <v>1146</v>
      </c>
    </row>
    <row r="42" spans="1:3" x14ac:dyDescent="0.45">
      <c r="A42" s="192" t="s">
        <v>1147</v>
      </c>
      <c r="B42" s="193"/>
      <c r="C42" s="194" t="s">
        <v>1148</v>
      </c>
    </row>
    <row r="43" spans="1:3" x14ac:dyDescent="0.45">
      <c r="A43" s="189" t="s">
        <v>1149</v>
      </c>
      <c r="B43" s="190" t="s">
        <v>1150</v>
      </c>
      <c r="C43" s="191" t="s">
        <v>1151</v>
      </c>
    </row>
    <row r="44" spans="1:3" x14ac:dyDescent="0.45">
      <c r="A44" s="183" t="s">
        <v>1152</v>
      </c>
      <c r="B44" s="184"/>
      <c r="C44" s="185" t="s">
        <v>1153</v>
      </c>
    </row>
    <row r="45" spans="1:3" x14ac:dyDescent="0.45">
      <c r="A45" s="183" t="s">
        <v>1154</v>
      </c>
      <c r="B45" s="184"/>
      <c r="C45" s="185" t="s">
        <v>1155</v>
      </c>
    </row>
    <row r="46" spans="1:3" x14ac:dyDescent="0.45">
      <c r="A46" s="183" t="s">
        <v>1156</v>
      </c>
      <c r="B46" s="184"/>
      <c r="C46" s="185" t="s">
        <v>1157</v>
      </c>
    </row>
    <row r="47" spans="1:3" x14ac:dyDescent="0.45">
      <c r="A47" s="183" t="s">
        <v>1158</v>
      </c>
      <c r="B47" s="184"/>
      <c r="C47" s="185" t="s">
        <v>1159</v>
      </c>
    </row>
    <row r="48" spans="1:3" x14ac:dyDescent="0.45">
      <c r="A48" s="183" t="s">
        <v>1160</v>
      </c>
      <c r="B48" s="184"/>
      <c r="C48" s="185" t="s">
        <v>1161</v>
      </c>
    </row>
    <row r="49" spans="1:3" x14ac:dyDescent="0.45">
      <c r="A49" s="183" t="s">
        <v>1162</v>
      </c>
      <c r="B49" s="184"/>
      <c r="C49" s="185" t="s">
        <v>1163</v>
      </c>
    </row>
    <row r="50" spans="1:3" ht="19.5" thickBot="1" x14ac:dyDescent="0.5">
      <c r="A50" s="186" t="s">
        <v>1164</v>
      </c>
      <c r="B50" s="187"/>
      <c r="C50" s="188" t="s">
        <v>1165</v>
      </c>
    </row>
  </sheetData>
  <sheetProtection algorithmName="SHA-512" hashValue="/+/W/dcsijGfFfVmJtUURfUKCvia4VGAp5VQY6orTLIaWyJZdQfH7E2Zpg0dO0dyJk0en95Ho+LMDZfg/Cc/ww==" saltValue="DZWjhO7y4N3NZ1icOs51Cw==" spinCount="100000" sheet="1" objects="1" scenarios="1"/>
  <phoneticPr fontId="3"/>
  <hyperlinks>
    <hyperlink ref="A1" location="入力シート!A1" display="「入力シート」へ戻る" xr:uid="{00000000-0004-0000-05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D90"/>
  <sheetViews>
    <sheetView showGridLines="0" zoomScaleNormal="100" workbookViewId="0"/>
  </sheetViews>
  <sheetFormatPr defaultColWidth="9" defaultRowHeight="18.75" x14ac:dyDescent="0.4"/>
  <cols>
    <col min="1" max="1" width="8.375" style="30" customWidth="1"/>
    <col min="2" max="2" width="15.25" style="28" customWidth="1"/>
    <col min="3" max="3" width="7.375" style="29" customWidth="1"/>
    <col min="4" max="4" width="77.75" style="30" bestFit="1" customWidth="1"/>
    <col min="5" max="16384" width="9" style="30"/>
  </cols>
  <sheetData>
    <row r="1" spans="1:4" ht="30" customHeight="1" x14ac:dyDescent="0.4">
      <c r="A1" s="15" t="s">
        <v>432</v>
      </c>
    </row>
    <row r="2" spans="1:4" ht="21.75" customHeight="1" x14ac:dyDescent="0.4">
      <c r="A2" s="31"/>
      <c r="B2" s="32" t="s">
        <v>1166</v>
      </c>
      <c r="C2" s="33"/>
      <c r="D2" s="34"/>
    </row>
    <row r="3" spans="1:4" ht="21.75" customHeight="1" x14ac:dyDescent="0.4">
      <c r="A3" s="35"/>
      <c r="B3" s="36"/>
      <c r="C3" s="33" t="s">
        <v>1167</v>
      </c>
      <c r="D3" s="34"/>
    </row>
    <row r="4" spans="1:4" ht="21.75" customHeight="1" x14ac:dyDescent="0.4">
      <c r="A4" s="34"/>
      <c r="B4" s="36"/>
      <c r="C4" s="33" t="s">
        <v>1168</v>
      </c>
      <c r="D4" s="34"/>
    </row>
    <row r="5" spans="1:4" ht="21.75" customHeight="1" thickBot="1" x14ac:dyDescent="0.45">
      <c r="A5" s="37"/>
      <c r="B5" s="38"/>
      <c r="C5" s="39"/>
      <c r="D5" s="37"/>
    </row>
    <row r="6" spans="1:4" ht="21.75" customHeight="1" thickBot="1" x14ac:dyDescent="0.45">
      <c r="A6" s="40" t="s">
        <v>1169</v>
      </c>
      <c r="B6" s="41" t="s">
        <v>1170</v>
      </c>
      <c r="C6" s="42" t="s">
        <v>1171</v>
      </c>
      <c r="D6" s="43" t="s">
        <v>1172</v>
      </c>
    </row>
    <row r="7" spans="1:4" ht="19.5" thickTop="1" x14ac:dyDescent="0.4">
      <c r="A7" s="794" t="s">
        <v>1173</v>
      </c>
      <c r="B7" s="797" t="s">
        <v>1174</v>
      </c>
      <c r="C7" s="44" t="s">
        <v>1175</v>
      </c>
      <c r="D7" s="45" t="s">
        <v>1176</v>
      </c>
    </row>
    <row r="8" spans="1:4" ht="12.75" customHeight="1" x14ac:dyDescent="0.4">
      <c r="A8" s="795"/>
      <c r="B8" s="798"/>
      <c r="C8" s="46" t="s">
        <v>1177</v>
      </c>
      <c r="D8" s="47" t="s">
        <v>1178</v>
      </c>
    </row>
    <row r="9" spans="1:4" ht="12.75" customHeight="1" x14ac:dyDescent="0.4">
      <c r="A9" s="795"/>
      <c r="B9" s="798"/>
      <c r="C9" s="46" t="s">
        <v>1179</v>
      </c>
      <c r="D9" s="47" t="s">
        <v>1180</v>
      </c>
    </row>
    <row r="10" spans="1:4" ht="12.75" customHeight="1" x14ac:dyDescent="0.4">
      <c r="A10" s="795"/>
      <c r="B10" s="798"/>
      <c r="C10" s="46" t="s">
        <v>1072</v>
      </c>
      <c r="D10" s="47" t="s">
        <v>1181</v>
      </c>
    </row>
    <row r="11" spans="1:4" ht="12.75" customHeight="1" x14ac:dyDescent="0.4">
      <c r="A11" s="795"/>
      <c r="B11" s="798"/>
      <c r="C11" s="46" t="s">
        <v>1074</v>
      </c>
      <c r="D11" s="47" t="s">
        <v>1182</v>
      </c>
    </row>
    <row r="12" spans="1:4" ht="12.75" customHeight="1" x14ac:dyDescent="0.4">
      <c r="A12" s="795"/>
      <c r="B12" s="798"/>
      <c r="C12" s="46" t="s">
        <v>1076</v>
      </c>
      <c r="D12" s="47" t="s">
        <v>1183</v>
      </c>
    </row>
    <row r="13" spans="1:4" ht="12.75" customHeight="1" x14ac:dyDescent="0.4">
      <c r="A13" s="795"/>
      <c r="B13" s="799"/>
      <c r="C13" s="48" t="s">
        <v>1078</v>
      </c>
      <c r="D13" s="49" t="s">
        <v>1184</v>
      </c>
    </row>
    <row r="14" spans="1:4" ht="12.75" customHeight="1" x14ac:dyDescent="0.4">
      <c r="A14" s="795"/>
      <c r="B14" s="800" t="s">
        <v>1185</v>
      </c>
      <c r="C14" s="50" t="s">
        <v>1080</v>
      </c>
      <c r="D14" s="51" t="s">
        <v>1186</v>
      </c>
    </row>
    <row r="15" spans="1:4" ht="12.75" customHeight="1" x14ac:dyDescent="0.4">
      <c r="A15" s="795"/>
      <c r="B15" s="801"/>
      <c r="C15" s="52" t="s">
        <v>1083</v>
      </c>
      <c r="D15" s="53" t="s">
        <v>1187</v>
      </c>
    </row>
    <row r="16" spans="1:4" ht="12.75" customHeight="1" x14ac:dyDescent="0.4">
      <c r="A16" s="795"/>
      <c r="B16" s="801"/>
      <c r="C16" s="52" t="s">
        <v>1085</v>
      </c>
      <c r="D16" s="53" t="s">
        <v>1188</v>
      </c>
    </row>
    <row r="17" spans="1:4" ht="12.75" customHeight="1" x14ac:dyDescent="0.4">
      <c r="A17" s="795"/>
      <c r="B17" s="801"/>
      <c r="C17" s="52" t="s">
        <v>1087</v>
      </c>
      <c r="D17" s="53" t="s">
        <v>1189</v>
      </c>
    </row>
    <row r="18" spans="1:4" ht="12.75" customHeight="1" x14ac:dyDescent="0.4">
      <c r="A18" s="795"/>
      <c r="B18" s="801"/>
      <c r="C18" s="52" t="s">
        <v>1089</v>
      </c>
      <c r="D18" s="53" t="s">
        <v>1190</v>
      </c>
    </row>
    <row r="19" spans="1:4" ht="12.75" customHeight="1" x14ac:dyDescent="0.4">
      <c r="A19" s="795"/>
      <c r="B19" s="801"/>
      <c r="C19" s="52" t="s">
        <v>222</v>
      </c>
      <c r="D19" s="54" t="s">
        <v>1191</v>
      </c>
    </row>
    <row r="20" spans="1:4" ht="12.75" customHeight="1" x14ac:dyDescent="0.4">
      <c r="A20" s="795"/>
      <c r="B20" s="801"/>
      <c r="C20" s="52" t="s">
        <v>1092</v>
      </c>
      <c r="D20" s="54" t="s">
        <v>1192</v>
      </c>
    </row>
    <row r="21" spans="1:4" ht="12.75" customHeight="1" x14ac:dyDescent="0.4">
      <c r="A21" s="795"/>
      <c r="B21" s="801"/>
      <c r="C21" s="52" t="s">
        <v>1094</v>
      </c>
      <c r="D21" s="53" t="s">
        <v>1193</v>
      </c>
    </row>
    <row r="22" spans="1:4" ht="12.75" customHeight="1" x14ac:dyDescent="0.4">
      <c r="A22" s="795"/>
      <c r="B22" s="801"/>
      <c r="C22" s="52" t="s">
        <v>1097</v>
      </c>
      <c r="D22" s="54" t="s">
        <v>1194</v>
      </c>
    </row>
    <row r="23" spans="1:4" ht="12.75" customHeight="1" x14ac:dyDescent="0.4">
      <c r="A23" s="795"/>
      <c r="B23" s="801"/>
      <c r="C23" s="52" t="s">
        <v>1099</v>
      </c>
      <c r="D23" s="53" t="s">
        <v>1195</v>
      </c>
    </row>
    <row r="24" spans="1:4" ht="12.75" customHeight="1" x14ac:dyDescent="0.4">
      <c r="A24" s="795"/>
      <c r="B24" s="802"/>
      <c r="C24" s="55" t="s">
        <v>1101</v>
      </c>
      <c r="D24" s="56" t="s">
        <v>1196</v>
      </c>
    </row>
    <row r="25" spans="1:4" ht="12.75" customHeight="1" x14ac:dyDescent="0.4">
      <c r="A25" s="796"/>
      <c r="B25" s="57" t="s">
        <v>1197</v>
      </c>
      <c r="C25" s="58" t="s">
        <v>1103</v>
      </c>
      <c r="D25" s="59" t="s">
        <v>1198</v>
      </c>
    </row>
    <row r="26" spans="1:4" ht="12.75" customHeight="1" x14ac:dyDescent="0.4">
      <c r="A26" s="803" t="s">
        <v>1199</v>
      </c>
      <c r="B26" s="806" t="s">
        <v>1200</v>
      </c>
      <c r="C26" s="60" t="s">
        <v>1105</v>
      </c>
      <c r="D26" s="61" t="s">
        <v>1201</v>
      </c>
    </row>
    <row r="27" spans="1:4" ht="12.75" customHeight="1" x14ac:dyDescent="0.4">
      <c r="A27" s="804"/>
      <c r="B27" s="807"/>
      <c r="C27" s="62" t="s">
        <v>1107</v>
      </c>
      <c r="D27" s="63" t="s">
        <v>1202</v>
      </c>
    </row>
    <row r="28" spans="1:4" ht="12.75" customHeight="1" x14ac:dyDescent="0.4">
      <c r="A28" s="804"/>
      <c r="B28" s="807"/>
      <c r="C28" s="62" t="s">
        <v>1110</v>
      </c>
      <c r="D28" s="63" t="s">
        <v>1203</v>
      </c>
    </row>
    <row r="29" spans="1:4" ht="12.75" customHeight="1" x14ac:dyDescent="0.4">
      <c r="A29" s="804"/>
      <c r="B29" s="807"/>
      <c r="C29" s="62" t="s">
        <v>1112</v>
      </c>
      <c r="D29" s="63" t="s">
        <v>1204</v>
      </c>
    </row>
    <row r="30" spans="1:4" ht="12.75" customHeight="1" x14ac:dyDescent="0.4">
      <c r="A30" s="804"/>
      <c r="B30" s="807"/>
      <c r="C30" s="62" t="s">
        <v>1114</v>
      </c>
      <c r="D30" s="63" t="s">
        <v>1205</v>
      </c>
    </row>
    <row r="31" spans="1:4" ht="12.75" customHeight="1" x14ac:dyDescent="0.4">
      <c r="A31" s="804"/>
      <c r="B31" s="808"/>
      <c r="C31" s="64" t="s">
        <v>1116</v>
      </c>
      <c r="D31" s="65" t="s">
        <v>1206</v>
      </c>
    </row>
    <row r="32" spans="1:4" ht="12.75" customHeight="1" x14ac:dyDescent="0.4">
      <c r="A32" s="804"/>
      <c r="B32" s="809" t="s">
        <v>1207</v>
      </c>
      <c r="C32" s="66" t="s">
        <v>1119</v>
      </c>
      <c r="D32" s="67" t="s">
        <v>1208</v>
      </c>
    </row>
    <row r="33" spans="1:4" ht="12.75" customHeight="1" x14ac:dyDescent="0.4">
      <c r="A33" s="804"/>
      <c r="B33" s="810"/>
      <c r="C33" s="68" t="s">
        <v>1121</v>
      </c>
      <c r="D33" s="69" t="s">
        <v>1209</v>
      </c>
    </row>
    <row r="34" spans="1:4" ht="12.75" customHeight="1" x14ac:dyDescent="0.4">
      <c r="A34" s="804"/>
      <c r="B34" s="810"/>
      <c r="C34" s="68" t="s">
        <v>1123</v>
      </c>
      <c r="D34" s="69" t="s">
        <v>1210</v>
      </c>
    </row>
    <row r="35" spans="1:4" ht="12.75" customHeight="1" x14ac:dyDescent="0.4">
      <c r="A35" s="804"/>
      <c r="B35" s="810"/>
      <c r="C35" s="68" t="s">
        <v>1125</v>
      </c>
      <c r="D35" s="69" t="s">
        <v>1211</v>
      </c>
    </row>
    <row r="36" spans="1:4" ht="12.75" customHeight="1" x14ac:dyDescent="0.4">
      <c r="A36" s="804"/>
      <c r="B36" s="810"/>
      <c r="C36" s="68" t="s">
        <v>1127</v>
      </c>
      <c r="D36" s="69" t="s">
        <v>1212</v>
      </c>
    </row>
    <row r="37" spans="1:4" ht="12.75" customHeight="1" x14ac:dyDescent="0.4">
      <c r="A37" s="804"/>
      <c r="B37" s="810"/>
      <c r="C37" s="68" t="s">
        <v>1129</v>
      </c>
      <c r="D37" s="69" t="s">
        <v>1213</v>
      </c>
    </row>
    <row r="38" spans="1:4" ht="12.75" customHeight="1" x14ac:dyDescent="0.4">
      <c r="A38" s="804"/>
      <c r="B38" s="810"/>
      <c r="C38" s="68" t="s">
        <v>1132</v>
      </c>
      <c r="D38" s="69" t="s">
        <v>1214</v>
      </c>
    </row>
    <row r="39" spans="1:4" ht="12.75" customHeight="1" x14ac:dyDescent="0.4">
      <c r="A39" s="804"/>
      <c r="B39" s="810"/>
      <c r="C39" s="68" t="s">
        <v>1134</v>
      </c>
      <c r="D39" s="69" t="s">
        <v>1215</v>
      </c>
    </row>
    <row r="40" spans="1:4" ht="12.75" customHeight="1" x14ac:dyDescent="0.4">
      <c r="A40" s="804"/>
      <c r="B40" s="810"/>
      <c r="C40" s="68" t="s">
        <v>1136</v>
      </c>
      <c r="D40" s="69" t="s">
        <v>1216</v>
      </c>
    </row>
    <row r="41" spans="1:4" ht="12.75" customHeight="1" x14ac:dyDescent="0.4">
      <c r="A41" s="804"/>
      <c r="B41" s="810"/>
      <c r="C41" s="68" t="s">
        <v>1138</v>
      </c>
      <c r="D41" s="69" t="s">
        <v>1217</v>
      </c>
    </row>
    <row r="42" spans="1:4" ht="12.75" customHeight="1" x14ac:dyDescent="0.4">
      <c r="A42" s="804"/>
      <c r="B42" s="810"/>
      <c r="C42" s="68" t="s">
        <v>1140</v>
      </c>
      <c r="D42" s="69" t="s">
        <v>1218</v>
      </c>
    </row>
    <row r="43" spans="1:4" ht="12.75" customHeight="1" x14ac:dyDescent="0.4">
      <c r="A43" s="804"/>
      <c r="B43" s="810"/>
      <c r="C43" s="68" t="s">
        <v>1143</v>
      </c>
      <c r="D43" s="69" t="s">
        <v>1219</v>
      </c>
    </row>
    <row r="44" spans="1:4" ht="12.75" customHeight="1" x14ac:dyDescent="0.4">
      <c r="A44" s="804"/>
      <c r="B44" s="810"/>
      <c r="C44" s="68" t="s">
        <v>1145</v>
      </c>
      <c r="D44" s="69" t="s">
        <v>1220</v>
      </c>
    </row>
    <row r="45" spans="1:4" ht="12.75" customHeight="1" x14ac:dyDescent="0.4">
      <c r="A45" s="804"/>
      <c r="B45" s="810"/>
      <c r="C45" s="68" t="s">
        <v>1147</v>
      </c>
      <c r="D45" s="69" t="s">
        <v>1221</v>
      </c>
    </row>
    <row r="46" spans="1:4" ht="12.75" customHeight="1" x14ac:dyDescent="0.4">
      <c r="A46" s="804"/>
      <c r="B46" s="810"/>
      <c r="C46" s="68" t="s">
        <v>1149</v>
      </c>
      <c r="D46" s="69" t="s">
        <v>1222</v>
      </c>
    </row>
    <row r="47" spans="1:4" ht="12.75" customHeight="1" x14ac:dyDescent="0.4">
      <c r="A47" s="804"/>
      <c r="B47" s="811"/>
      <c r="C47" s="70" t="s">
        <v>1152</v>
      </c>
      <c r="D47" s="71" t="s">
        <v>1223</v>
      </c>
    </row>
    <row r="48" spans="1:4" ht="12.75" customHeight="1" x14ac:dyDescent="0.4">
      <c r="A48" s="804"/>
      <c r="B48" s="812" t="s">
        <v>1224</v>
      </c>
      <c r="C48" s="72" t="s">
        <v>1154</v>
      </c>
      <c r="D48" s="73" t="s">
        <v>1225</v>
      </c>
    </row>
    <row r="49" spans="1:4" ht="12.75" customHeight="1" x14ac:dyDescent="0.4">
      <c r="A49" s="804"/>
      <c r="B49" s="813"/>
      <c r="C49" s="74" t="s">
        <v>1156</v>
      </c>
      <c r="D49" s="75" t="s">
        <v>1226</v>
      </c>
    </row>
    <row r="50" spans="1:4" ht="12.75" customHeight="1" x14ac:dyDescent="0.4">
      <c r="A50" s="804"/>
      <c r="B50" s="813"/>
      <c r="C50" s="74" t="s">
        <v>1158</v>
      </c>
      <c r="D50" s="75" t="s">
        <v>1227</v>
      </c>
    </row>
    <row r="51" spans="1:4" ht="12.75" customHeight="1" x14ac:dyDescent="0.4">
      <c r="A51" s="804"/>
      <c r="B51" s="813"/>
      <c r="C51" s="74" t="s">
        <v>1160</v>
      </c>
      <c r="D51" s="75" t="s">
        <v>1228</v>
      </c>
    </row>
    <row r="52" spans="1:4" ht="12.75" customHeight="1" x14ac:dyDescent="0.4">
      <c r="A52" s="804"/>
      <c r="B52" s="813"/>
      <c r="C52" s="74" t="s">
        <v>1162</v>
      </c>
      <c r="D52" s="75" t="s">
        <v>1229</v>
      </c>
    </row>
    <row r="53" spans="1:4" ht="12.75" customHeight="1" x14ac:dyDescent="0.4">
      <c r="A53" s="804"/>
      <c r="B53" s="813"/>
      <c r="C53" s="74" t="s">
        <v>1164</v>
      </c>
      <c r="D53" s="75" t="s">
        <v>1230</v>
      </c>
    </row>
    <row r="54" spans="1:4" ht="12.75" customHeight="1" x14ac:dyDescent="0.4">
      <c r="A54" s="804"/>
      <c r="B54" s="813"/>
      <c r="C54" s="74" t="s">
        <v>1231</v>
      </c>
      <c r="D54" s="75" t="s">
        <v>1232</v>
      </c>
    </row>
    <row r="55" spans="1:4" ht="12.75" customHeight="1" x14ac:dyDescent="0.4">
      <c r="A55" s="804"/>
      <c r="B55" s="813"/>
      <c r="C55" s="74" t="s">
        <v>1233</v>
      </c>
      <c r="D55" s="75" t="s">
        <v>1234</v>
      </c>
    </row>
    <row r="56" spans="1:4" ht="12.75" customHeight="1" x14ac:dyDescent="0.4">
      <c r="A56" s="804"/>
      <c r="B56" s="814"/>
      <c r="C56" s="76" t="s">
        <v>1235</v>
      </c>
      <c r="D56" s="77" t="s">
        <v>1236</v>
      </c>
    </row>
    <row r="57" spans="1:4" ht="12.75" customHeight="1" x14ac:dyDescent="0.4">
      <c r="A57" s="804"/>
      <c r="B57" s="815" t="s">
        <v>1237</v>
      </c>
      <c r="C57" s="78" t="s">
        <v>1238</v>
      </c>
      <c r="D57" s="79" t="s">
        <v>1239</v>
      </c>
    </row>
    <row r="58" spans="1:4" ht="12.75" customHeight="1" x14ac:dyDescent="0.4">
      <c r="A58" s="804"/>
      <c r="B58" s="816"/>
      <c r="C58" s="80" t="s">
        <v>1240</v>
      </c>
      <c r="D58" s="81" t="s">
        <v>1241</v>
      </c>
    </row>
    <row r="59" spans="1:4" ht="12.75" customHeight="1" x14ac:dyDescent="0.4">
      <c r="A59" s="804"/>
      <c r="B59" s="816"/>
      <c r="C59" s="80" t="s">
        <v>1242</v>
      </c>
      <c r="D59" s="81" t="s">
        <v>1243</v>
      </c>
    </row>
    <row r="60" spans="1:4" ht="12.75" customHeight="1" x14ac:dyDescent="0.4">
      <c r="A60" s="804"/>
      <c r="B60" s="816"/>
      <c r="C60" s="80" t="s">
        <v>1244</v>
      </c>
      <c r="D60" s="81" t="s">
        <v>1245</v>
      </c>
    </row>
    <row r="61" spans="1:4" ht="12.75" customHeight="1" x14ac:dyDescent="0.4">
      <c r="A61" s="804"/>
      <c r="B61" s="816"/>
      <c r="C61" s="80" t="s">
        <v>1246</v>
      </c>
      <c r="D61" s="81" t="s">
        <v>1247</v>
      </c>
    </row>
    <row r="62" spans="1:4" ht="12.75" customHeight="1" x14ac:dyDescent="0.4">
      <c r="A62" s="804"/>
      <c r="B62" s="816"/>
      <c r="C62" s="80" t="s">
        <v>1248</v>
      </c>
      <c r="D62" s="81" t="s">
        <v>1249</v>
      </c>
    </row>
    <row r="63" spans="1:4" ht="12.75" customHeight="1" x14ac:dyDescent="0.4">
      <c r="A63" s="805"/>
      <c r="B63" s="817"/>
      <c r="C63" s="82" t="s">
        <v>1250</v>
      </c>
      <c r="D63" s="83" t="s">
        <v>1251</v>
      </c>
    </row>
    <row r="64" spans="1:4" ht="12.75" customHeight="1" x14ac:dyDescent="0.4">
      <c r="A64" s="833" t="s">
        <v>1252</v>
      </c>
      <c r="B64" s="818" t="s">
        <v>1253</v>
      </c>
      <c r="C64" s="84" t="s">
        <v>1254</v>
      </c>
      <c r="D64" s="85" t="s">
        <v>1255</v>
      </c>
    </row>
    <row r="65" spans="1:4" ht="12.75" customHeight="1" x14ac:dyDescent="0.4">
      <c r="A65" s="834"/>
      <c r="B65" s="819"/>
      <c r="C65" s="86" t="s">
        <v>1256</v>
      </c>
      <c r="D65" s="87" t="s">
        <v>1257</v>
      </c>
    </row>
    <row r="66" spans="1:4" ht="12.75" customHeight="1" x14ac:dyDescent="0.4">
      <c r="A66" s="834"/>
      <c r="B66" s="819"/>
      <c r="C66" s="86" t="s">
        <v>1258</v>
      </c>
      <c r="D66" s="87" t="s">
        <v>1259</v>
      </c>
    </row>
    <row r="67" spans="1:4" ht="12.75" customHeight="1" x14ac:dyDescent="0.4">
      <c r="A67" s="834"/>
      <c r="B67" s="819"/>
      <c r="C67" s="86" t="s">
        <v>1260</v>
      </c>
      <c r="D67" s="87" t="s">
        <v>1261</v>
      </c>
    </row>
    <row r="68" spans="1:4" ht="12.75" customHeight="1" x14ac:dyDescent="0.4">
      <c r="A68" s="834"/>
      <c r="B68" s="819"/>
      <c r="C68" s="86" t="s">
        <v>1262</v>
      </c>
      <c r="D68" s="87" t="s">
        <v>1263</v>
      </c>
    </row>
    <row r="69" spans="1:4" ht="12.75" customHeight="1" x14ac:dyDescent="0.4">
      <c r="A69" s="834"/>
      <c r="B69" s="820"/>
      <c r="C69" s="88" t="s">
        <v>1264</v>
      </c>
      <c r="D69" s="89" t="s">
        <v>1265</v>
      </c>
    </row>
    <row r="70" spans="1:4" ht="12.75" customHeight="1" x14ac:dyDescent="0.4">
      <c r="A70" s="834"/>
      <c r="B70" s="821" t="s">
        <v>1266</v>
      </c>
      <c r="C70" s="90" t="s">
        <v>1267</v>
      </c>
      <c r="D70" s="91" t="s">
        <v>1268</v>
      </c>
    </row>
    <row r="71" spans="1:4" ht="12.75" customHeight="1" x14ac:dyDescent="0.4">
      <c r="A71" s="834"/>
      <c r="B71" s="822"/>
      <c r="C71" s="92" t="s">
        <v>1269</v>
      </c>
      <c r="D71" s="93" t="s">
        <v>1270</v>
      </c>
    </row>
    <row r="72" spans="1:4" ht="12.75" customHeight="1" x14ac:dyDescent="0.4">
      <c r="A72" s="834"/>
      <c r="B72" s="822"/>
      <c r="C72" s="92" t="s">
        <v>1271</v>
      </c>
      <c r="D72" s="93" t="s">
        <v>1272</v>
      </c>
    </row>
    <row r="73" spans="1:4" ht="12.75" customHeight="1" x14ac:dyDescent="0.4">
      <c r="A73" s="834"/>
      <c r="B73" s="822"/>
      <c r="C73" s="92" t="s">
        <v>1273</v>
      </c>
      <c r="D73" s="94" t="s">
        <v>1274</v>
      </c>
    </row>
    <row r="74" spans="1:4" ht="12.75" customHeight="1" x14ac:dyDescent="0.4">
      <c r="A74" s="834"/>
      <c r="B74" s="822"/>
      <c r="C74" s="92" t="s">
        <v>1275</v>
      </c>
      <c r="D74" s="94" t="s">
        <v>1276</v>
      </c>
    </row>
    <row r="75" spans="1:4" ht="12.75" customHeight="1" x14ac:dyDescent="0.4">
      <c r="A75" s="834"/>
      <c r="B75" s="823"/>
      <c r="C75" s="95" t="s">
        <v>1277</v>
      </c>
      <c r="D75" s="96" t="s">
        <v>1278</v>
      </c>
    </row>
    <row r="76" spans="1:4" ht="12.75" customHeight="1" x14ac:dyDescent="0.4">
      <c r="A76" s="834"/>
      <c r="B76" s="824" t="s">
        <v>1279</v>
      </c>
      <c r="C76" s="97" t="s">
        <v>1280</v>
      </c>
      <c r="D76" s="98" t="s">
        <v>1281</v>
      </c>
    </row>
    <row r="77" spans="1:4" ht="12.75" customHeight="1" x14ac:dyDescent="0.4">
      <c r="A77" s="834"/>
      <c r="B77" s="825"/>
      <c r="C77" s="99" t="s">
        <v>1282</v>
      </c>
      <c r="D77" s="100" t="s">
        <v>1283</v>
      </c>
    </row>
    <row r="78" spans="1:4" ht="12.75" customHeight="1" x14ac:dyDescent="0.4">
      <c r="A78" s="834"/>
      <c r="B78" s="825"/>
      <c r="C78" s="99" t="s">
        <v>1284</v>
      </c>
      <c r="D78" s="100" t="s">
        <v>1285</v>
      </c>
    </row>
    <row r="79" spans="1:4" ht="12.75" customHeight="1" x14ac:dyDescent="0.4">
      <c r="A79" s="834"/>
      <c r="B79" s="825"/>
      <c r="C79" s="99" t="s">
        <v>1286</v>
      </c>
      <c r="D79" s="100" t="s">
        <v>1287</v>
      </c>
    </row>
    <row r="80" spans="1:4" ht="12.75" customHeight="1" x14ac:dyDescent="0.4">
      <c r="A80" s="834"/>
      <c r="B80" s="825"/>
      <c r="C80" s="99" t="s">
        <v>1288</v>
      </c>
      <c r="D80" s="100" t="s">
        <v>1289</v>
      </c>
    </row>
    <row r="81" spans="1:4" ht="12.75" customHeight="1" x14ac:dyDescent="0.4">
      <c r="A81" s="834"/>
      <c r="B81" s="825"/>
      <c r="C81" s="99" t="s">
        <v>1290</v>
      </c>
      <c r="D81" s="100" t="s">
        <v>1291</v>
      </c>
    </row>
    <row r="82" spans="1:4" ht="12.75" customHeight="1" x14ac:dyDescent="0.4">
      <c r="A82" s="835"/>
      <c r="B82" s="826"/>
      <c r="C82" s="101" t="s">
        <v>1292</v>
      </c>
      <c r="D82" s="102" t="s">
        <v>1293</v>
      </c>
    </row>
    <row r="83" spans="1:4" ht="12.75" customHeight="1" x14ac:dyDescent="0.4">
      <c r="A83" s="827"/>
      <c r="B83" s="830" t="s">
        <v>1294</v>
      </c>
      <c r="C83" s="103" t="s">
        <v>1295</v>
      </c>
      <c r="D83" s="104" t="s">
        <v>1296</v>
      </c>
    </row>
    <row r="84" spans="1:4" ht="12.75" customHeight="1" x14ac:dyDescent="0.4">
      <c r="A84" s="828"/>
      <c r="B84" s="831"/>
      <c r="C84" s="105" t="s">
        <v>1297</v>
      </c>
      <c r="D84" s="106" t="s">
        <v>1298</v>
      </c>
    </row>
    <row r="85" spans="1:4" ht="12.75" customHeight="1" x14ac:dyDescent="0.4">
      <c r="A85" s="828"/>
      <c r="B85" s="831"/>
      <c r="C85" s="105" t="s">
        <v>1299</v>
      </c>
      <c r="D85" s="106" t="s">
        <v>1300</v>
      </c>
    </row>
    <row r="86" spans="1:4" ht="12.75" customHeight="1" x14ac:dyDescent="0.4">
      <c r="A86" s="828"/>
      <c r="B86" s="831"/>
      <c r="C86" s="105" t="s">
        <v>1301</v>
      </c>
      <c r="D86" s="106" t="s">
        <v>1302</v>
      </c>
    </row>
    <row r="87" spans="1:4" ht="12.75" customHeight="1" x14ac:dyDescent="0.4">
      <c r="A87" s="828"/>
      <c r="B87" s="831"/>
      <c r="C87" s="105" t="s">
        <v>1303</v>
      </c>
      <c r="D87" s="106" t="s">
        <v>1304</v>
      </c>
    </row>
    <row r="88" spans="1:4" ht="12.75" customHeight="1" x14ac:dyDescent="0.4">
      <c r="A88" s="828"/>
      <c r="B88" s="831"/>
      <c r="C88" s="105" t="s">
        <v>1305</v>
      </c>
      <c r="D88" s="106" t="s">
        <v>1306</v>
      </c>
    </row>
    <row r="89" spans="1:4" ht="12.75" customHeight="1" x14ac:dyDescent="0.4">
      <c r="A89" s="828"/>
      <c r="B89" s="831"/>
      <c r="C89" s="105" t="s">
        <v>1307</v>
      </c>
      <c r="D89" s="106" t="s">
        <v>1308</v>
      </c>
    </row>
    <row r="90" spans="1:4" ht="12.75" customHeight="1" thickBot="1" x14ac:dyDescent="0.45">
      <c r="A90" s="829"/>
      <c r="B90" s="832"/>
      <c r="C90" s="107" t="s">
        <v>1309</v>
      </c>
      <c r="D90" s="108" t="s">
        <v>1310</v>
      </c>
    </row>
  </sheetData>
  <sheetProtection algorithmName="SHA-512" hashValue="F6+p++rLKT0oNLTEVyIge2TZx/cQU3DRDW4+0iJ6sBJLDQsXWuSRwfYwh1u/h1KoZR2ufdFMsUp2zPjvpoOWUQ==" saltValue="aGTaCEswkQo12ox6SacTnw==" spinCount="100000" sheet="1" objects="1" scenarios="1"/>
  <mergeCells count="14">
    <mergeCell ref="B64:B69"/>
    <mergeCell ref="B70:B75"/>
    <mergeCell ref="B76:B82"/>
    <mergeCell ref="A83:A90"/>
    <mergeCell ref="B83:B90"/>
    <mergeCell ref="A64:A82"/>
    <mergeCell ref="A7:A25"/>
    <mergeCell ref="B7:B13"/>
    <mergeCell ref="B14:B24"/>
    <mergeCell ref="A26:A63"/>
    <mergeCell ref="B26:B31"/>
    <mergeCell ref="B32:B47"/>
    <mergeCell ref="B48:B56"/>
    <mergeCell ref="B57:B63"/>
  </mergeCells>
  <phoneticPr fontId="3"/>
  <conditionalFormatting sqref="D5:D70 D193:D65550 D117:D191 D72:D109">
    <cfRule type="cellIs" dxfId="16" priority="13" stopIfTrue="1" operator="equal">
      <formula>"甲"</formula>
    </cfRule>
    <cfRule type="cellIs" dxfId="15" priority="14" stopIfTrue="1" operator="equal">
      <formula>"乙"</formula>
    </cfRule>
    <cfRule type="cellIs" dxfId="14" priority="15" stopIfTrue="1" operator="equal">
      <formula>"丙"</formula>
    </cfRule>
  </conditionalFormatting>
  <conditionalFormatting sqref="D111:D112">
    <cfRule type="cellIs" dxfId="13" priority="10" stopIfTrue="1" operator="equal">
      <formula>"甲"</formula>
    </cfRule>
    <cfRule type="cellIs" dxfId="12" priority="11" stopIfTrue="1" operator="equal">
      <formula>"乙"</formula>
    </cfRule>
    <cfRule type="cellIs" dxfId="11" priority="12" stopIfTrue="1" operator="equal">
      <formula>"丙"</formula>
    </cfRule>
  </conditionalFormatting>
  <conditionalFormatting sqref="D71">
    <cfRule type="cellIs" dxfId="10" priority="7" stopIfTrue="1" operator="equal">
      <formula>"甲"</formula>
    </cfRule>
    <cfRule type="cellIs" dxfId="9" priority="8" stopIfTrue="1" operator="equal">
      <formula>"乙"</formula>
    </cfRule>
    <cfRule type="cellIs" dxfId="8" priority="9" stopIfTrue="1" operator="equal">
      <formula>"丙"</formula>
    </cfRule>
  </conditionalFormatting>
  <conditionalFormatting sqref="D110">
    <cfRule type="cellIs" dxfId="7" priority="4" stopIfTrue="1" operator="equal">
      <formula>"甲"</formula>
    </cfRule>
    <cfRule type="cellIs" dxfId="6" priority="5" stopIfTrue="1" operator="equal">
      <formula>"乙"</formula>
    </cfRule>
    <cfRule type="cellIs" dxfId="5" priority="6" stopIfTrue="1" operator="equal">
      <formula>"丙"</formula>
    </cfRule>
  </conditionalFormatting>
  <conditionalFormatting sqref="D113:D116">
    <cfRule type="cellIs" dxfId="4" priority="1" stopIfTrue="1" operator="equal">
      <formula>"甲"</formula>
    </cfRule>
    <cfRule type="cellIs" dxfId="3" priority="2" stopIfTrue="1" operator="equal">
      <formula>"乙"</formula>
    </cfRule>
    <cfRule type="cellIs" dxfId="2" priority="3" stopIfTrue="1" operator="equal">
      <formula>"丙"</formula>
    </cfRule>
  </conditionalFormatting>
  <hyperlinks>
    <hyperlink ref="A1" location="入力シート!A1" display="戻る" xr:uid="{00000000-0004-0000-0600-000000000000}"/>
  </hyperlink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5FEBD-824D-4F32-80C6-294F28CADF16}">
  <sheetPr codeName="Sheet8"/>
  <dimension ref="A1:CU4"/>
  <sheetViews>
    <sheetView zoomScaleNormal="100" workbookViewId="0"/>
  </sheetViews>
  <sheetFormatPr defaultRowHeight="14.25" customHeight="1" x14ac:dyDescent="0.4"/>
  <cols>
    <col min="7" max="7" width="9" customWidth="1"/>
    <col min="8" max="8" width="13.75" bestFit="1" customWidth="1"/>
    <col min="9" max="9" width="9.125" bestFit="1" customWidth="1"/>
    <col min="38" max="38" width="9.125" bestFit="1" customWidth="1"/>
    <col min="46" max="46" width="37.125" customWidth="1"/>
    <col min="49" max="49" width="9.125" bestFit="1" customWidth="1"/>
    <col min="56" max="56" width="9.125" bestFit="1" customWidth="1"/>
    <col min="58" max="58" width="9.125" bestFit="1" customWidth="1"/>
    <col min="60" max="61" width="10.875" bestFit="1" customWidth="1"/>
    <col min="66" max="66" width="10.875" bestFit="1" customWidth="1"/>
    <col min="68" max="68" width="10.875" bestFit="1" customWidth="1"/>
    <col min="72" max="72" width="10.875" bestFit="1" customWidth="1"/>
    <col min="74" max="74" width="10.875" bestFit="1" customWidth="1"/>
    <col min="77" max="77" width="10.875" bestFit="1" customWidth="1"/>
    <col min="81" max="82" width="9.125" bestFit="1" customWidth="1"/>
  </cols>
  <sheetData>
    <row r="1" spans="1:99" s="235" customFormat="1" ht="49.5" customHeight="1" x14ac:dyDescent="0.2">
      <c r="A1" s="215" t="s">
        <v>1386</v>
      </c>
      <c r="B1" s="215" t="s">
        <v>21</v>
      </c>
      <c r="C1" s="216" t="s">
        <v>24</v>
      </c>
      <c r="D1" s="216" t="s">
        <v>27</v>
      </c>
      <c r="E1" s="216" t="s">
        <v>30</v>
      </c>
      <c r="F1" s="216" t="s">
        <v>32</v>
      </c>
      <c r="G1" s="216" t="s">
        <v>35</v>
      </c>
      <c r="H1" s="216" t="s">
        <v>43</v>
      </c>
      <c r="I1" s="216" t="s">
        <v>46</v>
      </c>
      <c r="J1" s="216" t="s">
        <v>50</v>
      </c>
      <c r="K1" s="216" t="s">
        <v>54</v>
      </c>
      <c r="L1" s="216" t="s">
        <v>59</v>
      </c>
      <c r="M1" s="217" t="s">
        <v>62</v>
      </c>
      <c r="N1" s="216" t="s">
        <v>65</v>
      </c>
      <c r="O1" s="218" t="s">
        <v>67</v>
      </c>
      <c r="P1" s="219" t="s">
        <v>70</v>
      </c>
      <c r="Q1" s="220" t="s">
        <v>76</v>
      </c>
      <c r="R1" s="221" t="s">
        <v>78</v>
      </c>
      <c r="S1" s="221" t="s">
        <v>82</v>
      </c>
      <c r="T1" s="221" t="s">
        <v>86</v>
      </c>
      <c r="U1" s="221" t="s">
        <v>89</v>
      </c>
      <c r="V1" s="221" t="s">
        <v>92</v>
      </c>
      <c r="W1" s="221" t="s">
        <v>96</v>
      </c>
      <c r="X1" s="221" t="s">
        <v>98</v>
      </c>
      <c r="Y1" s="221" t="s">
        <v>99</v>
      </c>
      <c r="Z1" s="221" t="s">
        <v>102</v>
      </c>
      <c r="AA1" s="221" t="s">
        <v>105</v>
      </c>
      <c r="AB1" s="221" t="s">
        <v>108</v>
      </c>
      <c r="AC1" s="222" t="s">
        <v>111</v>
      </c>
      <c r="AD1" s="215" t="s">
        <v>117</v>
      </c>
      <c r="AE1" s="216" t="s">
        <v>119</v>
      </c>
      <c r="AF1" s="223" t="s">
        <v>122</v>
      </c>
      <c r="AG1" s="224" t="s">
        <v>128</v>
      </c>
      <c r="AH1" s="225" t="s">
        <v>133</v>
      </c>
      <c r="AI1" s="225" t="s">
        <v>136</v>
      </c>
      <c r="AJ1" s="225" t="s">
        <v>139</v>
      </c>
      <c r="AK1" s="225" t="s">
        <v>142</v>
      </c>
      <c r="AL1" s="226" t="s">
        <v>146</v>
      </c>
      <c r="AM1" s="224" t="s">
        <v>1311</v>
      </c>
      <c r="AN1" s="225" t="s">
        <v>155</v>
      </c>
      <c r="AO1" s="225" t="s">
        <v>160</v>
      </c>
      <c r="AP1" s="225" t="s">
        <v>164</v>
      </c>
      <c r="AQ1" s="225" t="s">
        <v>167</v>
      </c>
      <c r="AR1" s="225" t="s">
        <v>170</v>
      </c>
      <c r="AS1" s="225" t="s">
        <v>173</v>
      </c>
      <c r="AT1" s="227" t="s">
        <v>177</v>
      </c>
      <c r="AU1" s="228" t="s">
        <v>190</v>
      </c>
      <c r="AV1" s="225" t="s">
        <v>192</v>
      </c>
      <c r="AW1" s="229" t="s">
        <v>196</v>
      </c>
      <c r="AX1" s="228" t="s">
        <v>205</v>
      </c>
      <c r="AY1" s="225" t="s">
        <v>209</v>
      </c>
      <c r="AZ1" s="225" t="s">
        <v>212</v>
      </c>
      <c r="BA1" s="225" t="s">
        <v>215</v>
      </c>
      <c r="BB1" s="225" t="s">
        <v>218</v>
      </c>
      <c r="BC1" s="225" t="s">
        <v>221</v>
      </c>
      <c r="BD1" s="225" t="s">
        <v>1312</v>
      </c>
      <c r="BE1" s="225" t="s">
        <v>1313</v>
      </c>
      <c r="BF1" s="225" t="s">
        <v>228</v>
      </c>
      <c r="BG1" s="225" t="s">
        <v>231</v>
      </c>
      <c r="BH1" s="225" t="s">
        <v>1314</v>
      </c>
      <c r="BI1" s="230" t="s">
        <v>1315</v>
      </c>
      <c r="BJ1" s="218" t="s">
        <v>243</v>
      </c>
      <c r="BK1" s="225" t="s">
        <v>247</v>
      </c>
      <c r="BL1" s="225" t="s">
        <v>250</v>
      </c>
      <c r="BM1" s="225" t="s">
        <v>253</v>
      </c>
      <c r="BN1" s="218" t="s">
        <v>255</v>
      </c>
      <c r="BO1" s="218" t="s">
        <v>258</v>
      </c>
      <c r="BP1" s="218" t="s">
        <v>261</v>
      </c>
      <c r="BQ1" s="218" t="s">
        <v>265</v>
      </c>
      <c r="BR1" s="218" t="s">
        <v>267</v>
      </c>
      <c r="BS1" s="218" t="s">
        <v>270</v>
      </c>
      <c r="BT1" s="218" t="s">
        <v>271</v>
      </c>
      <c r="BU1" s="218" t="s">
        <v>273</v>
      </c>
      <c r="BV1" s="218" t="s">
        <v>275</v>
      </c>
      <c r="BW1" s="225" t="s">
        <v>278</v>
      </c>
      <c r="BX1" s="225" t="s">
        <v>281</v>
      </c>
      <c r="BY1" s="218" t="s">
        <v>282</v>
      </c>
      <c r="BZ1" s="225" t="s">
        <v>286</v>
      </c>
      <c r="CA1" s="225" t="s">
        <v>290</v>
      </c>
      <c r="CB1" s="225" t="s">
        <v>292</v>
      </c>
      <c r="CC1" s="225" t="s">
        <v>295</v>
      </c>
      <c r="CD1" s="225" t="s">
        <v>297</v>
      </c>
      <c r="CE1" s="218" t="s">
        <v>299</v>
      </c>
      <c r="CF1" s="225" t="s">
        <v>303</v>
      </c>
      <c r="CG1" s="225" t="s">
        <v>306</v>
      </c>
      <c r="CH1" s="225" t="s">
        <v>309</v>
      </c>
      <c r="CI1" s="218" t="s">
        <v>312</v>
      </c>
      <c r="CJ1" s="225" t="s">
        <v>315</v>
      </c>
      <c r="CK1" s="218" t="s">
        <v>318</v>
      </c>
      <c r="CL1" s="218" t="s">
        <v>320</v>
      </c>
      <c r="CM1" s="218" t="s">
        <v>322</v>
      </c>
      <c r="CN1" s="218" t="s">
        <v>326</v>
      </c>
      <c r="CO1" s="218" t="s">
        <v>329</v>
      </c>
      <c r="CP1" s="218" t="s">
        <v>331</v>
      </c>
      <c r="CQ1" s="218" t="s">
        <v>333</v>
      </c>
      <c r="CR1" s="218" t="s">
        <v>337</v>
      </c>
      <c r="CS1" s="218" t="s">
        <v>340</v>
      </c>
      <c r="CT1" s="218" t="s">
        <v>342</v>
      </c>
      <c r="CU1" s="226" t="s">
        <v>344</v>
      </c>
    </row>
    <row r="2" spans="1:99" s="235" customFormat="1" ht="9.75" x14ac:dyDescent="0.2">
      <c r="A2" s="252"/>
      <c r="B2" s="252"/>
      <c r="C2" s="253"/>
      <c r="D2" s="253"/>
      <c r="E2" s="253"/>
      <c r="F2" s="253"/>
      <c r="G2" s="253"/>
      <c r="H2" s="253"/>
      <c r="I2" s="253"/>
      <c r="J2" s="253"/>
      <c r="K2" s="253"/>
      <c r="L2" s="253"/>
      <c r="M2" s="254"/>
      <c r="N2" s="253"/>
      <c r="O2" s="254"/>
      <c r="P2" s="255"/>
      <c r="Q2" s="256"/>
      <c r="R2" s="257"/>
      <c r="S2" s="257"/>
      <c r="T2" s="257"/>
      <c r="U2" s="257"/>
      <c r="V2" s="257"/>
      <c r="W2" s="257"/>
      <c r="X2" s="257"/>
      <c r="Y2" s="257"/>
      <c r="Z2" s="257"/>
      <c r="AA2" s="257"/>
      <c r="AB2" s="257"/>
      <c r="AC2" s="258"/>
      <c r="AD2" s="252"/>
      <c r="AE2" s="253"/>
      <c r="AF2" s="259"/>
      <c r="AG2" s="252"/>
      <c r="AH2" s="253"/>
      <c r="AI2" s="253"/>
      <c r="AJ2" s="253"/>
      <c r="AK2" s="253"/>
      <c r="AL2" s="259"/>
      <c r="AM2" s="252"/>
      <c r="AN2" s="253"/>
      <c r="AO2" s="253"/>
      <c r="AP2" s="253"/>
      <c r="AQ2" s="253"/>
      <c r="AR2" s="253"/>
      <c r="AS2" s="253"/>
      <c r="AT2" s="255"/>
      <c r="AU2" s="253"/>
      <c r="AV2" s="253"/>
      <c r="AW2" s="259"/>
      <c r="AX2" s="253"/>
      <c r="AY2" s="253"/>
      <c r="AZ2" s="253"/>
      <c r="BA2" s="253"/>
      <c r="BB2" s="253"/>
      <c r="BC2" s="253"/>
      <c r="BD2" s="253"/>
      <c r="BE2" s="253"/>
      <c r="BF2" s="253"/>
      <c r="BG2" s="253"/>
      <c r="BH2" s="253"/>
      <c r="BI2" s="255"/>
      <c r="BJ2" s="254"/>
      <c r="BK2" s="253"/>
      <c r="BL2" s="253"/>
      <c r="BM2" s="253"/>
      <c r="BN2" s="254"/>
      <c r="BO2" s="254"/>
      <c r="BP2" s="254"/>
      <c r="BQ2" s="254"/>
      <c r="BR2" s="254"/>
      <c r="BS2" s="254"/>
      <c r="BT2" s="254"/>
      <c r="BU2" s="254"/>
      <c r="BV2" s="254"/>
      <c r="BW2" s="253"/>
      <c r="BX2" s="253"/>
      <c r="BY2" s="260"/>
      <c r="BZ2" s="253"/>
      <c r="CA2" s="253"/>
      <c r="CB2" s="253"/>
      <c r="CC2" s="253"/>
      <c r="CD2" s="253"/>
      <c r="CE2" s="254"/>
      <c r="CF2" s="253"/>
      <c r="CG2" s="253"/>
      <c r="CH2" s="253"/>
      <c r="CI2" s="254"/>
      <c r="CJ2" s="253"/>
      <c r="CK2" s="254"/>
      <c r="CL2" s="254"/>
      <c r="CM2" s="254"/>
      <c r="CN2" s="254"/>
      <c r="CO2" s="254"/>
      <c r="CP2" s="254"/>
      <c r="CQ2" s="254"/>
      <c r="CR2" s="254"/>
      <c r="CS2" s="254"/>
      <c r="CT2" s="254"/>
      <c r="CU2" s="259"/>
    </row>
    <row r="3" spans="1:99" s="235" customFormat="1" ht="49.5" customHeight="1" x14ac:dyDescent="0.2">
      <c r="A3" s="252"/>
      <c r="B3" s="252"/>
      <c r="C3" s="261"/>
      <c r="D3" s="261"/>
      <c r="E3" s="261"/>
      <c r="F3" s="261"/>
      <c r="G3" s="261"/>
      <c r="H3" s="261"/>
      <c r="I3" s="261"/>
      <c r="J3" s="261"/>
      <c r="K3" s="261"/>
      <c r="L3" s="261"/>
      <c r="M3" s="260"/>
      <c r="N3" s="261"/>
      <c r="O3" s="260"/>
      <c r="P3" s="262"/>
      <c r="Q3" s="256"/>
      <c r="R3" s="263"/>
      <c r="S3" s="263"/>
      <c r="T3" s="263"/>
      <c r="U3" s="263"/>
      <c r="V3" s="263"/>
      <c r="W3" s="263"/>
      <c r="X3" s="263"/>
      <c r="Y3" s="263"/>
      <c r="Z3" s="263"/>
      <c r="AA3" s="263"/>
      <c r="AB3" s="263"/>
      <c r="AC3" s="264"/>
      <c r="AD3" s="252"/>
      <c r="AE3" s="261"/>
      <c r="AF3" s="265"/>
      <c r="AG3" s="252"/>
      <c r="AH3" s="261"/>
      <c r="AI3" s="261"/>
      <c r="AJ3" s="261"/>
      <c r="AK3" s="261"/>
      <c r="AL3" s="265"/>
      <c r="AM3" s="252"/>
      <c r="AN3" s="261"/>
      <c r="AO3" s="261"/>
      <c r="AP3" s="261"/>
      <c r="AQ3" s="261"/>
      <c r="AR3" s="261"/>
      <c r="AS3" s="261"/>
      <c r="AT3" s="266"/>
      <c r="AU3" s="253"/>
      <c r="AV3" s="261"/>
      <c r="AW3" s="267"/>
      <c r="AX3" s="253"/>
      <c r="AY3" s="261"/>
      <c r="AZ3" s="261"/>
      <c r="BA3" s="261"/>
      <c r="BB3" s="261"/>
      <c r="BC3" s="261"/>
      <c r="BD3" s="261"/>
      <c r="BE3" s="261"/>
      <c r="BF3" s="261"/>
      <c r="BG3" s="261"/>
      <c r="BH3" s="261"/>
      <c r="BI3" s="262"/>
      <c r="BJ3" s="260"/>
      <c r="BK3" s="261"/>
      <c r="BL3" s="261"/>
      <c r="BM3" s="261"/>
      <c r="BN3" s="260"/>
      <c r="BO3" s="260"/>
      <c r="BP3" s="260"/>
      <c r="BQ3" s="260"/>
      <c r="BR3" s="260"/>
      <c r="BS3" s="260"/>
      <c r="BT3" s="260"/>
      <c r="BU3" s="260"/>
      <c r="BV3" s="260"/>
      <c r="BW3" s="261"/>
      <c r="BX3" s="261"/>
      <c r="BY3" s="260"/>
      <c r="BZ3" s="261"/>
      <c r="CA3" s="261"/>
      <c r="CB3" s="261"/>
      <c r="CC3" s="261"/>
      <c r="CD3" s="261"/>
      <c r="CE3" s="260"/>
      <c r="CF3" s="261"/>
      <c r="CG3" s="261"/>
      <c r="CH3" s="261"/>
      <c r="CI3" s="260"/>
      <c r="CJ3" s="261"/>
      <c r="CK3" s="260"/>
      <c r="CL3" s="260"/>
      <c r="CM3" s="260"/>
      <c r="CN3" s="260"/>
      <c r="CO3" s="260"/>
      <c r="CP3" s="260"/>
      <c r="CQ3" s="260"/>
      <c r="CR3" s="260"/>
      <c r="CS3" s="260"/>
      <c r="CT3" s="260"/>
      <c r="CU3" s="265"/>
    </row>
    <row r="4" spans="1:99" s="213" customFormat="1" ht="58.5" customHeight="1" x14ac:dyDescent="0.4">
      <c r="A4" s="1" t="str" cm="1">
        <f t="array" aca="1" ref="A4" ca="1">MID(INDIRECT("入力シート!I"&amp;MATCH('UL2'!A$1,入力シート!$G:$G,0)),2,8)</f>
        <v/>
      </c>
      <c r="B4" s="1" t="str" cm="1">
        <f t="array" aca="1" ref="B4" ca="1">INDIRECT("入力シート!I"&amp;MATCH('UL1'!B$1,入力シート!$G:$G,0))&amp;""</f>
        <v/>
      </c>
      <c r="C4" s="1" t="str" cm="1">
        <f t="array" aca="1" ref="C4" ca="1">INDIRECT("入力シート!I"&amp;MATCH('UL1'!C$1,入力シート!$G:$G,0))&amp;""</f>
        <v/>
      </c>
      <c r="D4" s="1" t="str" cm="1">
        <f t="array" aca="1" ref="D4" ca="1">INDIRECT("入力シート!I"&amp;MATCH('UL1'!D$1,入力シート!$G:$G,0))&amp;""</f>
        <v/>
      </c>
      <c r="E4" s="1" t="str" cm="1">
        <f t="array" aca="1" ref="E4" ca="1">INDIRECT("入力シート!I"&amp;MATCH('UL1'!E$1,入力シート!$G:$G,0))&amp;""</f>
        <v/>
      </c>
      <c r="F4" s="1" t="str" cm="1">
        <f t="array" aca="1" ref="F4" ca="1">INDIRECT("入力シート!I"&amp;MATCH('UL1'!F$1,入力シート!$G:$G,0))&amp;""</f>
        <v/>
      </c>
      <c r="G4" s="1" t="str" cm="1">
        <f t="array" aca="1" ref="G4" ca="1">INDIRECT("入力シート!I"&amp;MATCH('UL1'!G$1,入力シート!$G:$G,0))&amp;""</f>
        <v/>
      </c>
      <c r="H4" s="212" cm="1">
        <f t="array" aca="1" ref="H4" ca="1">INDIRECT("入力シート!I"&amp;MATCH('UL1'!H$1,入力シート!$G:$G,0))</f>
        <v>0</v>
      </c>
      <c r="I4" s="1" t="str" cm="1">
        <f t="array" aca="1" ref="I4" ca="1">INDIRECT("入力シート!I"&amp;MATCH('UL1'!I$1,入力シート!$G:$G,0))&amp;""</f>
        <v/>
      </c>
      <c r="J4" s="1" t="str" cm="1">
        <f t="array" aca="1" ref="J4" ca="1">INDIRECT("入力シート!I"&amp;MATCH('UL1'!J$1,入力シート!$G:$G,0))&amp;""</f>
        <v/>
      </c>
      <c r="K4" s="1" t="str" cm="1">
        <f t="array" aca="1" ref="K4" ca="1">INDIRECT("入力シート!I"&amp;MATCH('UL1'!K$1,入力シート!$G:$G,0))&amp;""</f>
        <v/>
      </c>
      <c r="L4" s="1" t="str" cm="1">
        <f t="array" aca="1" ref="L4" ca="1">INDIRECT("入力シート!I"&amp;MATCH('UL1'!L$1,入力シート!$G:$G,0))&amp;""</f>
        <v/>
      </c>
      <c r="M4" s="1" t="str" cm="1">
        <f t="array" aca="1" ref="M4" ca="1">INDIRECT("入力シート!I"&amp;MATCH('UL1'!M$1,入力シート!$G:$G,0))&amp;""</f>
        <v/>
      </c>
      <c r="N4" s="1" t="str" cm="1">
        <f t="array" aca="1" ref="N4" ca="1">INDIRECT("入力シート!I"&amp;MATCH('UL1'!N$1,入力シート!$G:$G,0))&amp;""</f>
        <v/>
      </c>
      <c r="O4" s="1" t="str" cm="1">
        <f t="array" aca="1" ref="O4" ca="1">INDIRECT("入力シート!I"&amp;MATCH('UL1'!O$1,入力シート!$G:$G,0))&amp;""</f>
        <v/>
      </c>
      <c r="P4" s="1" t="str" cm="1">
        <f t="array" aca="1" ref="P4" ca="1">INDIRECT("入力シート!I"&amp;MATCH('UL1'!P$1,入力シート!$G:$G,0))&amp;""</f>
        <v/>
      </c>
      <c r="Q4" s="1" t="str" cm="1">
        <f t="array" aca="1" ref="Q4" ca="1">INDIRECT("入力シート!I"&amp;MATCH('UL1'!Q$1,入力シート!$G:$G,0))&amp;""</f>
        <v/>
      </c>
      <c r="R4" s="1" t="str" cm="1">
        <f t="array" aca="1" ref="R4" ca="1">INDIRECT("入力シート!I"&amp;MATCH('UL1'!R$1,入力シート!$G:$G,0))&amp;""</f>
        <v/>
      </c>
      <c r="S4" s="1" t="str" cm="1">
        <f t="array" aca="1" ref="S4" ca="1">INDIRECT("入力シート!I"&amp;MATCH('UL1'!S$1,入力シート!$G:$G,0))&amp;""</f>
        <v/>
      </c>
      <c r="T4" s="1" t="e" cm="1">
        <f t="array" aca="1" ref="T4" ca="1">INDIRECT("入力シート!I"&amp;MATCH('UL1'!T$1,入力シート!$G:$G,0))&amp;""</f>
        <v>#N/A</v>
      </c>
      <c r="U4" s="1" t="str" cm="1">
        <f t="array" aca="1" ref="U4" ca="1">INDIRECT("入力シート!I"&amp;MATCH('UL1'!U$1,入力シート!$G:$G,0))&amp;""</f>
        <v/>
      </c>
      <c r="V4" s="1" t="str" cm="1">
        <f t="array" aca="1" ref="V4" ca="1">INDIRECT("入力シート!I"&amp;MATCH('UL1'!V$1,入力シート!$G:$G,0))&amp;""</f>
        <v/>
      </c>
      <c r="W4" s="1" t="str" cm="1">
        <f t="array" aca="1" ref="W4" ca="1">INDIRECT("入力シート!I"&amp;MATCH('UL1'!W$1,入力シート!$G:$G,0))&amp;""</f>
        <v/>
      </c>
      <c r="X4" s="1" t="e" cm="1">
        <f t="array" aca="1" ref="X4" ca="1">INDIRECT("入力シート!I"&amp;MATCH('UL1'!X$1,入力シート!$G:$G,0))&amp;""</f>
        <v>#N/A</v>
      </c>
      <c r="Y4" s="1" t="str" cm="1">
        <f t="array" aca="1" ref="Y4" ca="1">INDIRECT("入力シート!I"&amp;MATCH('UL1'!Y$1,入力シート!$G:$G,0))&amp;""</f>
        <v/>
      </c>
      <c r="Z4" s="1" t="str" cm="1">
        <f t="array" aca="1" ref="Z4" ca="1">INDIRECT("入力シート!I"&amp;MATCH('UL1'!Z$1,入力シート!$G:$G,0))&amp;""</f>
        <v/>
      </c>
      <c r="AA4" s="1" t="str" cm="1">
        <f t="array" aca="1" ref="AA4" ca="1">INDIRECT("入力シート!I"&amp;MATCH('UL1'!AA$1,入力シート!$G:$G,0))&amp;""</f>
        <v/>
      </c>
      <c r="AB4" s="1" t="str" cm="1">
        <f t="array" aca="1" ref="AB4" ca="1">INDIRECT("入力シート!I"&amp;MATCH('UL1'!AB$1,入力シート!$G:$G,0))&amp;""</f>
        <v/>
      </c>
      <c r="AC4" s="1" t="e" cm="1">
        <f t="array" aca="1" ref="AC4" ca="1">INDIRECT("入力シート!I"&amp;MATCH('UL1'!AC$1,入力シート!$G:$G,0))&amp;""</f>
        <v>#N/A</v>
      </c>
      <c r="AD4" s="1" t="str" cm="1">
        <f t="array" aca="1" ref="AD4" ca="1">INDIRECT("入力シート!I"&amp;MATCH('UL1'!AD$1,入力シート!$G:$G,0))&amp;""</f>
        <v/>
      </c>
      <c r="AE4" s="1" t="str" cm="1">
        <f t="array" aca="1" ref="AE4" ca="1">INDIRECT("入力シート!I"&amp;MATCH('UL1'!AE$1,入力シート!$G:$G,0))&amp;""</f>
        <v/>
      </c>
      <c r="AF4" s="1" t="str" cm="1">
        <f t="array" aca="1" ref="AF4" ca="1">INDIRECT("入力シート!I"&amp;MATCH('UL1'!AF$1,入力シート!$G:$G,0))&amp;""</f>
        <v/>
      </c>
      <c r="AG4" s="1" t="str" cm="1">
        <f t="array" aca="1" ref="AG4" ca="1">INDIRECT("入力シート!I"&amp;MATCH('UL1'!AG$1,入力シート!$G:$G,0))&amp;""</f>
        <v/>
      </c>
      <c r="AH4" s="1" t="str" cm="1">
        <f t="array" aca="1" ref="AH4" ca="1">INDIRECT("入力シート!I"&amp;MATCH('UL1'!AH$1,入力シート!$G:$G,0))&amp;""</f>
        <v/>
      </c>
      <c r="AI4" s="1" t="str" cm="1">
        <f t="array" aca="1" ref="AI4" ca="1">INDIRECT("入力シート!I"&amp;MATCH('UL1'!AI$1,入力シート!$G:$G,0))&amp;""</f>
        <v/>
      </c>
      <c r="AJ4" s="1" t="str" cm="1">
        <f t="array" aca="1" ref="AJ4" ca="1">INDIRECT("入力シート!I"&amp;MATCH('UL1'!AJ$1,入力シート!$G:$G,0))&amp;""</f>
        <v/>
      </c>
      <c r="AK4" s="1" t="str" cm="1">
        <f t="array" aca="1" ref="AK4" ca="1">INDIRECT("入力シート!I"&amp;MATCH('UL1'!AK$1,入力シート!$G:$G,0))&amp;""</f>
        <v/>
      </c>
      <c r="AL4" s="1" t="str" cm="1">
        <f t="array" aca="1" ref="AL4" ca="1">INDIRECT("入力シート!I"&amp;MATCH('UL1'!AL$1,入力シート!$G:$G,0))&amp;""</f>
        <v/>
      </c>
      <c r="AM4" s="1" t="e" cm="1">
        <f t="array" aca="1" ref="AM4" ca="1">INDIRECT("入力シート!I"&amp;MATCH('UL1'!AM$1,入力シート!$G:$G,0))&amp;""</f>
        <v>#N/A</v>
      </c>
      <c r="AN4" s="1" t="str" cm="1">
        <f t="array" aca="1" ref="AN4" ca="1">INDIRECT("入力シート!I"&amp;MATCH('UL1'!AN$1,入力シート!$G:$G,0))&amp;""</f>
        <v/>
      </c>
      <c r="AO4" s="1" t="str" cm="1">
        <f t="array" aca="1" ref="AO4" ca="1">INDIRECT("入力シート!I"&amp;MATCH('UL1'!AO$1,入力シート!$G:$G,0))&amp;""</f>
        <v/>
      </c>
      <c r="AP4" s="1" t="str" cm="1">
        <f t="array" aca="1" ref="AP4" ca="1">INDIRECT("入力シート!I"&amp;MATCH('UL1'!AP$1,入力シート!$G:$G,0))&amp;""</f>
        <v/>
      </c>
      <c r="AQ4" s="1" t="str" cm="1">
        <f t="array" aca="1" ref="AQ4" ca="1">INDIRECT("入力シート!I"&amp;MATCH('UL1'!AQ$1,入力シート!$G:$G,0))&amp;""</f>
        <v/>
      </c>
      <c r="AR4" s="1" t="str" cm="1">
        <f t="array" aca="1" ref="AR4" ca="1">INDIRECT("入力シート!I"&amp;MATCH('UL1'!AR$1,入力シート!$G:$G,0))&amp;""</f>
        <v/>
      </c>
      <c r="AS4" s="1" t="str" cm="1">
        <f t="array" aca="1" ref="AS4" ca="1">INDIRECT("入力シート!I"&amp;MATCH('UL1'!AS$1,入力シート!$G:$G,0))&amp;""</f>
        <v/>
      </c>
      <c r="AT4" s="1" t="str" cm="1">
        <f t="array" aca="1" ref="AT4" ca="1">SUBSTITUTE(INDIRECT("入力シート!I"&amp;MATCH('UL1'!AT$1,入力シート!$G:$G,0)),CHAR(10),",")</f>
        <v/>
      </c>
      <c r="AU4" s="1" t="str" cm="1">
        <f t="array" aca="1" ref="AU4" ca="1">INDIRECT("入力シート!I"&amp;MATCH('UL1'!AU$1,入力シート!$G:$G,0))&amp;""</f>
        <v/>
      </c>
      <c r="AV4" s="1" t="str" cm="1">
        <f t="array" aca="1" ref="AV4" ca="1">INDIRECT("入力シート!I"&amp;MATCH('UL1'!AV$1,入力シート!$G:$G,0))&amp;""</f>
        <v/>
      </c>
      <c r="AW4" s="1" t="str" cm="1">
        <f t="array" aca="1" ref="AW4" ca="1">INDIRECT("入力シート!I"&amp;MATCH('UL1'!AW$1,入力シート!$G:$G,0))&amp;""</f>
        <v/>
      </c>
      <c r="AX4" s="1" t="str" cm="1">
        <f t="array" aca="1" ref="AX4" ca="1">INDIRECT("入力シート!I"&amp;MATCH('UL1'!AX$1,入力シート!$G:$G,0))&amp;""</f>
        <v/>
      </c>
      <c r="AY4" s="1" t="str" cm="1">
        <f t="array" aca="1" ref="AY4" ca="1">INDIRECT("入力シート!I"&amp;MATCH('UL1'!AY$1,入力シート!$G:$G,0))&amp;""</f>
        <v/>
      </c>
      <c r="AZ4" s="1" t="str" cm="1">
        <f t="array" aca="1" ref="AZ4" ca="1">INDIRECT("入力シート!I"&amp;MATCH('UL1'!AZ$1,入力シート!$G:$G,0))&amp;""</f>
        <v/>
      </c>
      <c r="BA4" s="1" t="str" cm="1">
        <f t="array" aca="1" ref="BA4" ca="1">INDIRECT("入力シート!I"&amp;MATCH('UL1'!BA$1,入力シート!$G:$G,0))&amp;""</f>
        <v/>
      </c>
      <c r="BB4" s="1" t="str" cm="1">
        <f t="array" aca="1" ref="BB4" ca="1">INDIRECT("入力シート!I"&amp;MATCH('UL1'!BB$1,入力シート!$G:$G,0))&amp;""</f>
        <v/>
      </c>
      <c r="BC4" s="1" t="str" cm="1">
        <f t="array" aca="1" ref="BC4" ca="1">INDIRECT("入力シート!I"&amp;MATCH('UL1'!BC$1,入力シート!$G:$G,0))&amp;""</f>
        <v/>
      </c>
      <c r="BD4" s="1" t="str" cm="1">
        <f t="array" aca="1" ref="BD4" ca="1">INDIRECT("入力シート!I"&amp;MATCH('UL1'!BD$1,入力シート!$G:$G,0))&amp;""</f>
        <v/>
      </c>
      <c r="BE4" s="1" t="str" cm="1">
        <f t="array" aca="1" ref="BE4" ca="1">INDIRECT("入力シート!I"&amp;MATCH('UL1'!BE$1,入力シート!$G:$G,0))&amp;""</f>
        <v/>
      </c>
      <c r="BF4" s="1" t="str" cm="1">
        <f t="array" aca="1" ref="BF4" ca="1">INDIRECT("入力シート!I"&amp;MATCH('UL1'!BF$1,入力シート!$G:$G,0))&amp;""</f>
        <v/>
      </c>
      <c r="BG4" s="1" t="str" cm="1">
        <f t="array" aca="1" ref="BG4" ca="1">INDIRECT("入力シート!I"&amp;MATCH('UL1'!BG$1,入力シート!$G:$G,0))&amp;""</f>
        <v/>
      </c>
      <c r="BH4" s="214" cm="1">
        <f t="array" aca="1" ref="BH4" ca="1">INDIRECT("入力シート!I"&amp;MATCH('UL1'!BH$1,入力シート!$G:$G,0))</f>
        <v>0</v>
      </c>
      <c r="BI4" s="214" cm="1">
        <f t="array" aca="1" ref="BI4" ca="1">INDIRECT("入力シート!I"&amp;MATCH('UL1'!BI$1,入力シート!$G:$G,0))</f>
        <v>0</v>
      </c>
      <c r="BJ4" s="1" t="str" cm="1">
        <f t="array" aca="1" ref="BJ4" ca="1">INDIRECT("入力シート!I"&amp;MATCH('UL1'!BJ$1,入力シート!$G:$G,0))&amp;""</f>
        <v/>
      </c>
      <c r="BK4" s="1" t="str" cm="1">
        <f t="array" aca="1" ref="BK4" ca="1">INDIRECT("入力シート!I"&amp;MATCH('UL1'!BK$1,入力シート!$G:$G,0))&amp;""</f>
        <v/>
      </c>
      <c r="BL4" s="1" t="str" cm="1">
        <f t="array" aca="1" ref="BL4" ca="1">INDIRECT("入力シート!I"&amp;MATCH('UL1'!BL$1,入力シート!$G:$G,0))&amp;""</f>
        <v/>
      </c>
      <c r="BM4" s="1" t="str" cm="1">
        <f t="array" aca="1" ref="BM4" ca="1">INDIRECT("入力シート!I"&amp;MATCH('UL1'!BM$1,入力シート!$G:$G,0))&amp;""</f>
        <v/>
      </c>
      <c r="BN4" s="214" cm="1">
        <f t="array" aca="1" ref="BN4" ca="1">INDIRECT("入力シート!I"&amp;MATCH('UL1'!BN$1,入力シート!$G:$G,0))</f>
        <v>0</v>
      </c>
      <c r="BO4" s="1" t="str" cm="1">
        <f t="array" aca="1" ref="BO4" ca="1">INDIRECT("入力シート!I"&amp;MATCH('UL1'!BO$1,入力シート!$G:$G,0))&amp;""</f>
        <v/>
      </c>
      <c r="BP4" s="214" cm="1">
        <f t="array" aca="1" ref="BP4" ca="1">INDIRECT("入力シート!I"&amp;MATCH('UL1'!BP$1,入力シート!$G:$G,0))</f>
        <v>0</v>
      </c>
      <c r="BQ4" s="1" t="str" cm="1">
        <f t="array" aca="1" ref="BQ4" ca="1">INDIRECT("入力シート!I"&amp;MATCH('UL1'!BQ$1,入力シート!$G:$G,0))&amp;""</f>
        <v/>
      </c>
      <c r="BR4" s="1" t="str" cm="1">
        <f t="array" aca="1" ref="BR4" ca="1">INDIRECT("入力シート!I"&amp;MATCH('UL1'!BR$1,入力シート!$G:$G,0))&amp;""</f>
        <v/>
      </c>
      <c r="BS4" s="1" t="str" cm="1">
        <f t="array" aca="1" ref="BS4" ca="1">INDIRECT("入力シート!I"&amp;MATCH('UL1'!BS$1,入力シート!$G:$G,0))&amp;""</f>
        <v/>
      </c>
      <c r="BT4" s="214" cm="1">
        <f t="array" aca="1" ref="BT4" ca="1">INDIRECT("入力シート!I"&amp;MATCH('UL1'!BT$1,入力シート!$G:$G,0))</f>
        <v>0</v>
      </c>
      <c r="BU4" s="1" t="str" cm="1">
        <f t="array" aca="1" ref="BU4" ca="1">INDIRECT("入力シート!I"&amp;MATCH('UL1'!BU$1,入力シート!$G:$G,0))&amp;""</f>
        <v/>
      </c>
      <c r="BV4" s="214" cm="1">
        <f t="array" aca="1" ref="BV4" ca="1">INDIRECT("入力シート!I"&amp;MATCH('UL1'!BV$1,入力シート!$G:$G,0))</f>
        <v>0</v>
      </c>
      <c r="BW4" s="1" t="str" cm="1">
        <f t="array" aca="1" ref="BW4" ca="1">INDIRECT("入力シート!I"&amp;MATCH('UL1'!BW$1,入力シート!$G:$G,0))&amp;""</f>
        <v/>
      </c>
      <c r="BX4" s="1" t="str" cm="1">
        <f t="array" aca="1" ref="BX4" ca="1">INDIRECT("入力シート!I"&amp;MATCH('UL1'!BX$1,入力シート!$G:$G,0))&amp;""</f>
        <v/>
      </c>
      <c r="BY4" s="214" cm="1">
        <f t="array" aca="1" ref="BY4" ca="1">INDIRECT("入力シート!I"&amp;MATCH('UL1'!BY$1,入力シート!$G:$G,0))</f>
        <v>0</v>
      </c>
      <c r="BZ4" s="1" t="str" cm="1">
        <f t="array" aca="1" ref="BZ4" ca="1">INDIRECT("入力シート!I"&amp;MATCH('UL1'!BZ$1,入力シート!$G:$G,0))&amp;""</f>
        <v/>
      </c>
      <c r="CA4" s="1" t="str" cm="1">
        <f t="array" aca="1" ref="CA4" ca="1">INDIRECT("入力シート!I"&amp;MATCH('UL1'!CA$1,入力シート!$G:$G,0))&amp;""</f>
        <v/>
      </c>
      <c r="CB4" s="1" t="str" cm="1">
        <f t="array" aca="1" ref="CB4" ca="1">INDIRECT("入力シート!I"&amp;MATCH('UL1'!CB$1,入力シート!$G:$G,0))&amp;""</f>
        <v/>
      </c>
      <c r="CC4" s="1" t="str" cm="1">
        <f t="array" aca="1" ref="CC4" ca="1">INDIRECT("入力シート!I"&amp;MATCH('UL1'!CC$1,入力シート!$G:$G,0))&amp;""</f>
        <v/>
      </c>
      <c r="CD4" s="1" t="str" cm="1">
        <f t="array" aca="1" ref="CD4" ca="1">INDIRECT("入力シート!I"&amp;MATCH('UL1'!CD$1,入力シート!$G:$G,0))&amp;""</f>
        <v/>
      </c>
      <c r="CE4" s="1" t="str" cm="1">
        <f t="array" aca="1" ref="CE4" ca="1">INDIRECT("入力シート!I"&amp;MATCH('UL1'!CE$1,入力シート!$G:$G,0))&amp;""</f>
        <v/>
      </c>
      <c r="CF4" s="1" t="str" cm="1">
        <f t="array" aca="1" ref="CF4" ca="1">INDIRECT("入力シート!I"&amp;MATCH('UL1'!CF$1,入力シート!$G:$G,0))&amp;""</f>
        <v/>
      </c>
      <c r="CG4" s="1" t="str" cm="1">
        <f t="array" aca="1" ref="CG4" ca="1">INDIRECT("入力シート!I"&amp;MATCH('UL1'!CG$1,入力シート!$G:$G,0))&amp;""</f>
        <v/>
      </c>
      <c r="CH4" s="1" t="str" cm="1">
        <f t="array" aca="1" ref="CH4" ca="1">INDIRECT("入力シート!I"&amp;MATCH('UL1'!CH$1,入力シート!$G:$G,0))&amp;""</f>
        <v/>
      </c>
      <c r="CI4" s="1" t="str" cm="1">
        <f t="array" aca="1" ref="CI4" ca="1">INDIRECT("入力シート!I"&amp;MATCH('UL1'!CI$1,入力シート!$G:$G,0))&amp;""</f>
        <v/>
      </c>
      <c r="CJ4" s="1" t="str" cm="1">
        <f t="array" aca="1" ref="CJ4" ca="1">INDIRECT("入力シート!I"&amp;MATCH('UL1'!CJ$1,入力シート!$G:$G,0))&amp;""</f>
        <v/>
      </c>
      <c r="CK4" s="1" t="str" cm="1">
        <f t="array" aca="1" ref="CK4" ca="1">INDIRECT("入力シート!I"&amp;MATCH('UL1'!CK$1,入力シート!$G:$G,0))&amp;""</f>
        <v/>
      </c>
      <c r="CL4" s="1" t="str" cm="1">
        <f t="array" aca="1" ref="CL4" ca="1">INDIRECT("入力シート!I"&amp;MATCH('UL1'!CL$1,入力シート!$G:$G,0))&amp;""</f>
        <v/>
      </c>
      <c r="CM4" s="1" t="str" cm="1">
        <f t="array" aca="1" ref="CM4" ca="1">INDIRECT("入力シート!I"&amp;MATCH('UL1'!CM$1,入力シート!$G:$G,0))&amp;""</f>
        <v/>
      </c>
      <c r="CN4" s="1" t="str" cm="1">
        <f t="array" aca="1" ref="CN4" ca="1">INDIRECT("入力シート!I"&amp;MATCH('UL1'!CN$1,入力シート!$G:$G,0))&amp;""</f>
        <v/>
      </c>
      <c r="CO4" s="1" t="str" cm="1">
        <f t="array" aca="1" ref="CO4" ca="1">INDIRECT("入力シート!I"&amp;MATCH('UL1'!CO$1,入力シート!$G:$G,0))&amp;""</f>
        <v/>
      </c>
      <c r="CP4" s="1" t="str" cm="1">
        <f t="array" aca="1" ref="CP4" ca="1">INDIRECT("入力シート!I"&amp;MATCH('UL1'!CP$1,入力シート!$G:$G,0))&amp;""</f>
        <v/>
      </c>
      <c r="CQ4" s="1" t="str" cm="1">
        <f t="array" aca="1" ref="CQ4" ca="1">INDIRECT("入力シート!I"&amp;MATCH('UL1'!CQ$1,入力シート!$G:$G,0))&amp;""</f>
        <v/>
      </c>
      <c r="CR4" s="1" t="str" cm="1">
        <f t="array" aca="1" ref="CR4" ca="1">INDIRECT("入力シート!I"&amp;MATCH('UL1'!CR$1,入力シート!$G:$G,0))&amp;""</f>
        <v/>
      </c>
      <c r="CS4" s="1" t="str" cm="1">
        <f t="array" aca="1" ref="CS4" ca="1">INDIRECT("入力シート!I"&amp;MATCH('UL1'!CS$1,入力シート!$G:$G,0))&amp;""</f>
        <v/>
      </c>
      <c r="CT4" s="1" t="str" cm="1">
        <f t="array" aca="1" ref="CT4" ca="1">INDIRECT("入力シート!I"&amp;MATCH('UL1'!CT$1,入力シート!$G:$G,0))&amp;""</f>
        <v/>
      </c>
      <c r="CU4" s="1" t="str" cm="1">
        <f t="array" aca="1" ref="CU4" ca="1">INDIRECT("入力シート!I"&amp;MATCH('UL1'!CU$1,入力シート!$G:$G,0))&amp;""</f>
        <v/>
      </c>
    </row>
  </sheetData>
  <sheetProtection algorithmName="SHA-512" hashValue="7LKQ2tWcGurBGHfPd5D2Pyb4EPVEbbaM1TXPip1TdTxXAvfwQ67EQTP49gEThidO7yaoLmTRuVjOY3SqxrR/nA==" saltValue="iks93IBBps/cZnR2nFVyBQ==" spinCount="100000" sheet="1" objects="1" scenarios="1"/>
  <phoneticPr fontId="3"/>
  <conditionalFormatting sqref="BP4 BN4 BH4:BI4">
    <cfRule type="containsBlanks" dxfId="1" priority="2">
      <formula>LEN(TRIM(BH4))=0</formula>
    </cfRule>
  </conditionalFormatting>
  <conditionalFormatting sqref="BY4 BV4 BT4">
    <cfRule type="containsBlanks" dxfId="0" priority="1">
      <formula>LEN(TRIM(BT4))=0</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14498-8060-458B-8FE7-B04FAF2B35D1}">
  <dimension ref="A1:GU4"/>
  <sheetViews>
    <sheetView zoomScaleNormal="100" workbookViewId="0"/>
  </sheetViews>
  <sheetFormatPr defaultRowHeight="14.25" customHeight="1" x14ac:dyDescent="0.4"/>
  <cols>
    <col min="6" max="6" width="9.125" bestFit="1" customWidth="1"/>
    <col min="12" max="12" width="9.125" bestFit="1" customWidth="1"/>
    <col min="20" max="21" width="9.125" bestFit="1" customWidth="1"/>
  </cols>
  <sheetData>
    <row r="1" spans="1:203" s="235" customFormat="1" ht="49.5" customHeight="1" x14ac:dyDescent="0.2">
      <c r="A1" s="215" t="s">
        <v>1386</v>
      </c>
      <c r="B1" s="219" t="s">
        <v>70</v>
      </c>
      <c r="C1" s="224" t="str">
        <f>C2&amp;C3</f>
        <v>留学先大学1大学名（学士課程）名称</v>
      </c>
      <c r="D1" s="224" t="str">
        <f t="shared" ref="D1:AA1" si="0">D2&amp;D3</f>
        <v>留学先大学1国際共同学位プログラムか</v>
      </c>
      <c r="E1" s="224" t="str">
        <f t="shared" si="0"/>
        <v>留学先大学1国・地域コード</v>
      </c>
      <c r="F1" s="224" t="str">
        <f t="shared" si="0"/>
        <v>留学先大学1所在国・地域</v>
      </c>
      <c r="G1" s="224" t="str">
        <f t="shared" si="0"/>
        <v>留学先大学1取得予定学位名</v>
      </c>
      <c r="H1" s="224" t="str">
        <f t="shared" si="0"/>
        <v>留学先大学1学士号取得期間</v>
      </c>
      <c r="I1" s="224" t="str">
        <f t="shared" si="0"/>
        <v>留学先大学1正規の学士課程の開始年月</v>
      </c>
      <c r="J1" s="224" t="str">
        <f t="shared" si="0"/>
        <v>留学先大学1文理種別</v>
      </c>
      <c r="K1" s="224" t="str">
        <f t="shared" si="0"/>
        <v>留学先大学1専門分野コード</v>
      </c>
      <c r="L1" s="224" t="str">
        <f t="shared" si="0"/>
        <v>留学先大学1専門分野</v>
      </c>
      <c r="M1" s="224" t="str">
        <f t="shared" si="0"/>
        <v>留学先大学1留学先大学への入学における語学要件の指定の有無</v>
      </c>
      <c r="N1" s="224" t="str">
        <f t="shared" si="0"/>
        <v>留学先大学1語学能力試験名とレベル（点数）</v>
      </c>
      <c r="O1" s="224" t="str">
        <f t="shared" si="0"/>
        <v>留学先大学1留学先大学及び在籍コースの概要、選択理由</v>
      </c>
      <c r="P1" s="224" t="str">
        <f t="shared" si="0"/>
        <v>留学先大学1留学先大学ホームページURL</v>
      </c>
      <c r="Q1" s="224" t="str">
        <f t="shared" si="0"/>
        <v>入学準備コース1大学入学準備コースの必要性</v>
      </c>
      <c r="R1" s="224" t="str">
        <f t="shared" si="0"/>
        <v>入学準備コース1機関名（大学入学準備コース）</v>
      </c>
      <c r="S1" s="224" t="str">
        <f t="shared" si="0"/>
        <v>入学準備コース1コース名（大学入学準備コース）</v>
      </c>
      <c r="T1" s="224" t="str">
        <f t="shared" si="0"/>
        <v>入学準備コース1所在国の国・地域コード</v>
      </c>
      <c r="U1" s="224" t="str">
        <f t="shared" si="0"/>
        <v>入学準備コース1所在国・地域</v>
      </c>
      <c r="V1" s="224" t="str">
        <f t="shared" si="0"/>
        <v>入学準備コース1大学入学準備コース機関の性質</v>
      </c>
      <c r="W1" s="224" t="str">
        <f t="shared" si="0"/>
        <v>入学準備コース1大学入学準備コースの期間</v>
      </c>
      <c r="X1" s="224" t="str">
        <f t="shared" si="0"/>
        <v>入学準備コース1大学入学準備コースの開始年月</v>
      </c>
      <c r="Y1" s="224" t="str">
        <f t="shared" si="0"/>
        <v>入学準備コース1大学入学準備コースへの入学における語学要件の指定の有無</v>
      </c>
      <c r="Z1" s="224" t="str">
        <f t="shared" si="0"/>
        <v>入学準備コース1大学入学準備コース語学能力試験名とレベル（点数）</v>
      </c>
      <c r="AA1" s="224" t="str">
        <f t="shared" si="0"/>
        <v>入学準備コース1大学入学準備コースホームページURL</v>
      </c>
      <c r="AB1" s="224" t="str">
        <f>AB2&amp;AB3</f>
        <v>留学先大学2大学名（学士課程）名称</v>
      </c>
      <c r="AC1" s="224" t="str">
        <f t="shared" ref="AC1:AZ1" si="1">AC2&amp;AC3</f>
        <v>留学先大学2国際共同学位プログラムか</v>
      </c>
      <c r="AD1" s="224" t="str">
        <f t="shared" si="1"/>
        <v>留学先大学2国・地域コード</v>
      </c>
      <c r="AE1" s="224" t="str">
        <f t="shared" si="1"/>
        <v>留学先大学2所在国・地域</v>
      </c>
      <c r="AF1" s="224" t="str">
        <f t="shared" si="1"/>
        <v>留学先大学2取得予定学位名</v>
      </c>
      <c r="AG1" s="224" t="str">
        <f t="shared" si="1"/>
        <v>留学先大学2学士号取得期間</v>
      </c>
      <c r="AH1" s="224" t="str">
        <f t="shared" si="1"/>
        <v>留学先大学2正規の学士課程の開始年月</v>
      </c>
      <c r="AI1" s="224" t="str">
        <f t="shared" si="1"/>
        <v>留学先大学2文理種別</v>
      </c>
      <c r="AJ1" s="224" t="str">
        <f t="shared" si="1"/>
        <v>留学先大学2専門分野コード</v>
      </c>
      <c r="AK1" s="224" t="str">
        <f t="shared" si="1"/>
        <v>留学先大学2専門分野</v>
      </c>
      <c r="AL1" s="224" t="str">
        <f t="shared" si="1"/>
        <v>留学先大学2留学先大学への入学における語学要件の指定の有無</v>
      </c>
      <c r="AM1" s="224" t="str">
        <f t="shared" si="1"/>
        <v>留学先大学2語学能力試験名とレベル（点数）</v>
      </c>
      <c r="AN1" s="224" t="str">
        <f t="shared" si="1"/>
        <v>留学先大学2留学先大学及び在籍コースの概要、選択理由</v>
      </c>
      <c r="AO1" s="224" t="str">
        <f t="shared" si="1"/>
        <v>留学先大学2留学先大学ホームページURL</v>
      </c>
      <c r="AP1" s="224" t="str">
        <f>AP2&amp;AP3</f>
        <v>入学準備コース2大学入学準備コースの必要性</v>
      </c>
      <c r="AQ1" s="224" t="str">
        <f t="shared" si="1"/>
        <v>入学準備コース2機関名（大学入学準備コース）</v>
      </c>
      <c r="AR1" s="224" t="str">
        <f t="shared" si="1"/>
        <v>入学準備コース2コース名（大学入学準備コース）</v>
      </c>
      <c r="AS1" s="224" t="str">
        <f t="shared" si="1"/>
        <v>入学準備コース2所在国の国・地域コード</v>
      </c>
      <c r="AT1" s="224" t="str">
        <f t="shared" si="1"/>
        <v>入学準備コース2所在国・地域</v>
      </c>
      <c r="AU1" s="224" t="str">
        <f t="shared" si="1"/>
        <v>入学準備コース2大学入学準備コース機関の性質</v>
      </c>
      <c r="AV1" s="224" t="str">
        <f t="shared" si="1"/>
        <v>入学準備コース2大学入学準備コースの期間</v>
      </c>
      <c r="AW1" s="224" t="str">
        <f t="shared" si="1"/>
        <v>入学準備コース2大学入学準備コースの開始年月</v>
      </c>
      <c r="AX1" s="224" t="str">
        <f t="shared" si="1"/>
        <v>入学準備コース2大学入学準備コースへの入学における語学要件の指定の有無</v>
      </c>
      <c r="AY1" s="224" t="str">
        <f t="shared" si="1"/>
        <v>入学準備コース2大学入学準備コース語学能力試験名とレベル（点数）</v>
      </c>
      <c r="AZ1" s="224" t="str">
        <f t="shared" si="1"/>
        <v>入学準備コース2大学入学準備コースホームページURL</v>
      </c>
      <c r="BA1" s="224" t="str">
        <f>BA2&amp;BA3</f>
        <v>留学先大学3大学名（学士課程）名称</v>
      </c>
      <c r="BB1" s="224" t="str">
        <f t="shared" ref="BB1:BN1" si="2">BB2&amp;BB3</f>
        <v>留学先大学3国際共同学位プログラムか</v>
      </c>
      <c r="BC1" s="224" t="str">
        <f t="shared" si="2"/>
        <v>留学先大学3国・地域コード</v>
      </c>
      <c r="BD1" s="224" t="str">
        <f t="shared" si="2"/>
        <v>留学先大学3所在国・地域</v>
      </c>
      <c r="BE1" s="224" t="str">
        <f t="shared" si="2"/>
        <v>留学先大学3取得予定学位名</v>
      </c>
      <c r="BF1" s="224" t="str">
        <f t="shared" si="2"/>
        <v>留学先大学3学士号取得期間</v>
      </c>
      <c r="BG1" s="224" t="str">
        <f t="shared" si="2"/>
        <v>留学先大学3正規の学士課程の開始年月</v>
      </c>
      <c r="BH1" s="224" t="str">
        <f t="shared" si="2"/>
        <v>留学先大学3文理種別</v>
      </c>
      <c r="BI1" s="224" t="str">
        <f t="shared" si="2"/>
        <v>留学先大学3専門分野コード</v>
      </c>
      <c r="BJ1" s="224" t="str">
        <f t="shared" si="2"/>
        <v>留学先大学3専門分野</v>
      </c>
      <c r="BK1" s="224" t="str">
        <f t="shared" si="2"/>
        <v>留学先大学3留学先大学への入学における語学要件の指定の有無</v>
      </c>
      <c r="BL1" s="224" t="str">
        <f t="shared" si="2"/>
        <v>留学先大学3語学能力試験名とレベル（点数）</v>
      </c>
      <c r="BM1" s="224" t="str">
        <f t="shared" si="2"/>
        <v>留学先大学3留学先大学及び在籍コースの概要、選択理由</v>
      </c>
      <c r="BN1" s="224" t="str">
        <f t="shared" si="2"/>
        <v>留学先大学3留学先大学ホームページURL</v>
      </c>
      <c r="BO1" s="224" t="str">
        <f>BO2&amp;BO3</f>
        <v>入学準備コース3大学入学準備コースの必要性</v>
      </c>
      <c r="BP1" s="224" t="str">
        <f t="shared" ref="BP1:BY1" si="3">BP2&amp;BP3</f>
        <v>入学準備コース3機関名（大学入学準備コース）</v>
      </c>
      <c r="BQ1" s="224" t="str">
        <f t="shared" si="3"/>
        <v>入学準備コース3コース名（大学入学準備コース）</v>
      </c>
      <c r="BR1" s="224" t="str">
        <f t="shared" si="3"/>
        <v>入学準備コース3所在国の国・地域コード</v>
      </c>
      <c r="BS1" s="224" t="str">
        <f t="shared" si="3"/>
        <v>入学準備コース3所在国・地域</v>
      </c>
      <c r="BT1" s="224" t="str">
        <f t="shared" si="3"/>
        <v>入学準備コース3大学入学準備コース機関の性質</v>
      </c>
      <c r="BU1" s="224" t="str">
        <f t="shared" si="3"/>
        <v>入学準備コース3大学入学準備コースの期間</v>
      </c>
      <c r="BV1" s="224" t="str">
        <f t="shared" si="3"/>
        <v>入学準備コース3大学入学準備コースの開始年月</v>
      </c>
      <c r="BW1" s="224" t="str">
        <f t="shared" si="3"/>
        <v>入学準備コース3大学入学準備コースへの入学における語学要件の指定の有無</v>
      </c>
      <c r="BX1" s="224" t="str">
        <f t="shared" si="3"/>
        <v>入学準備コース3大学入学準備コース語学能力試験名とレベル（点数）</v>
      </c>
      <c r="BY1" s="224" t="str">
        <f t="shared" si="3"/>
        <v>入学準備コース3大学入学準備コースホームページURL</v>
      </c>
      <c r="BZ1" s="224" t="str">
        <f>BZ2&amp;BZ3</f>
        <v>留学先大学4大学名（学士課程）名称</v>
      </c>
      <c r="CA1" s="224" t="str">
        <f t="shared" ref="CA1:CM1" si="4">CA2&amp;CA3</f>
        <v>留学先大学4国際共同学位プログラムか</v>
      </c>
      <c r="CB1" s="224" t="str">
        <f t="shared" si="4"/>
        <v>留学先大学4国・地域コード</v>
      </c>
      <c r="CC1" s="224" t="str">
        <f t="shared" si="4"/>
        <v>留学先大学4所在国・地域</v>
      </c>
      <c r="CD1" s="224" t="str">
        <f t="shared" si="4"/>
        <v>留学先大学4取得予定学位名</v>
      </c>
      <c r="CE1" s="224" t="str">
        <f t="shared" si="4"/>
        <v>留学先大学4学士号取得期間</v>
      </c>
      <c r="CF1" s="224" t="str">
        <f t="shared" si="4"/>
        <v>留学先大学4正規の学士課程の開始年月</v>
      </c>
      <c r="CG1" s="224" t="str">
        <f t="shared" si="4"/>
        <v>留学先大学4文理種別</v>
      </c>
      <c r="CH1" s="224" t="str">
        <f t="shared" si="4"/>
        <v>留学先大学4専門分野コード</v>
      </c>
      <c r="CI1" s="224" t="str">
        <f t="shared" si="4"/>
        <v>留学先大学4専門分野</v>
      </c>
      <c r="CJ1" s="224" t="str">
        <f t="shared" si="4"/>
        <v>留学先大学4留学先大学への入学における語学要件の指定の有無</v>
      </c>
      <c r="CK1" s="224" t="str">
        <f t="shared" si="4"/>
        <v>留学先大学4語学能力試験名とレベル（点数）</v>
      </c>
      <c r="CL1" s="224" t="str">
        <f t="shared" si="4"/>
        <v>留学先大学4留学先大学及び在籍コースの概要、選択理由</v>
      </c>
      <c r="CM1" s="224" t="str">
        <f t="shared" si="4"/>
        <v>留学先大学4留学先大学ホームページURL</v>
      </c>
      <c r="CN1" s="224" t="str">
        <f>CN2&amp;CN3</f>
        <v>入学準備コース4大学入学準備コースの必要性</v>
      </c>
      <c r="CO1" s="224" t="str">
        <f t="shared" ref="CO1:CX1" si="5">CO2&amp;CO3</f>
        <v>入学準備コース4機関名（大学入学準備コース）</v>
      </c>
      <c r="CP1" s="224" t="str">
        <f t="shared" si="5"/>
        <v>入学準備コース4コース名（大学入学準備コース）</v>
      </c>
      <c r="CQ1" s="224" t="str">
        <f t="shared" si="5"/>
        <v>入学準備コース4所在国の国・地域コード</v>
      </c>
      <c r="CR1" s="224" t="str">
        <f t="shared" si="5"/>
        <v>入学準備コース4所在国・地域</v>
      </c>
      <c r="CS1" s="224" t="str">
        <f t="shared" si="5"/>
        <v>入学準備コース4大学入学準備コース機関の性質</v>
      </c>
      <c r="CT1" s="224" t="str">
        <f t="shared" si="5"/>
        <v>入学準備コース4大学入学準備コースの期間</v>
      </c>
      <c r="CU1" s="224" t="str">
        <f t="shared" si="5"/>
        <v>入学準備コース4大学入学準備コースの開始年月</v>
      </c>
      <c r="CV1" s="224" t="str">
        <f t="shared" si="5"/>
        <v>入学準備コース4大学入学準備コースへの入学における語学要件の指定の有無</v>
      </c>
      <c r="CW1" s="224" t="str">
        <f t="shared" si="5"/>
        <v>入学準備コース4大学入学準備コース語学能力試験名とレベル（点数）</v>
      </c>
      <c r="CX1" s="224" t="str">
        <f t="shared" si="5"/>
        <v>入学準備コース4大学入学準備コースホームページURL</v>
      </c>
      <c r="CY1" s="224" t="str">
        <f>CY2&amp;CY3</f>
        <v>留学先大学5大学名（学士課程）名称</v>
      </c>
      <c r="CZ1" s="224" t="str">
        <f t="shared" ref="CZ1:DW1" si="6">CZ2&amp;CZ3</f>
        <v>留学先大学5国際共同学位プログラムか</v>
      </c>
      <c r="DA1" s="224" t="str">
        <f t="shared" si="6"/>
        <v>留学先大学5国・地域コード</v>
      </c>
      <c r="DB1" s="224" t="str">
        <f t="shared" si="6"/>
        <v>留学先大学5所在国・地域</v>
      </c>
      <c r="DC1" s="224" t="str">
        <f t="shared" si="6"/>
        <v>留学先大学5取得予定学位名</v>
      </c>
      <c r="DD1" s="224" t="str">
        <f t="shared" si="6"/>
        <v>留学先大学5学士号取得期間</v>
      </c>
      <c r="DE1" s="224" t="str">
        <f t="shared" si="6"/>
        <v>留学先大学5正規の学士課程の開始年月</v>
      </c>
      <c r="DF1" s="224" t="str">
        <f t="shared" si="6"/>
        <v>留学先大学5文理種別</v>
      </c>
      <c r="DG1" s="224" t="str">
        <f t="shared" si="6"/>
        <v>留学先大学5専門分野コード</v>
      </c>
      <c r="DH1" s="224" t="str">
        <f t="shared" si="6"/>
        <v>留学先大学5専門分野</v>
      </c>
      <c r="DI1" s="224" t="str">
        <f t="shared" si="6"/>
        <v>留学先大学5留学先大学への入学における語学要件の指定の有無</v>
      </c>
      <c r="DJ1" s="224" t="str">
        <f t="shared" si="6"/>
        <v>留学先大学5語学能力試験名とレベル（点数）</v>
      </c>
      <c r="DK1" s="224" t="str">
        <f t="shared" si="6"/>
        <v>留学先大学5留学先大学及び在籍コースの概要、選択理由</v>
      </c>
      <c r="DL1" s="224" t="str">
        <f t="shared" si="6"/>
        <v>留学先大学5留学先大学ホームページURL</v>
      </c>
      <c r="DM1" s="224" t="str">
        <f t="shared" si="6"/>
        <v>入学準備コース5大学入学準備コースの必要性</v>
      </c>
      <c r="DN1" s="224" t="str">
        <f t="shared" si="6"/>
        <v>入学準備コース5機関名（大学入学準備コース）</v>
      </c>
      <c r="DO1" s="224" t="str">
        <f t="shared" si="6"/>
        <v>入学準備コース5コース名（大学入学準備コース）</v>
      </c>
      <c r="DP1" s="224" t="str">
        <f t="shared" si="6"/>
        <v>入学準備コース5所在国の国・地域コード</v>
      </c>
      <c r="DQ1" s="224" t="str">
        <f t="shared" si="6"/>
        <v>入学準備コース5所在国・地域</v>
      </c>
      <c r="DR1" s="224" t="str">
        <f t="shared" si="6"/>
        <v>入学準備コース5大学入学準備コース機関の性質</v>
      </c>
      <c r="DS1" s="224" t="str">
        <f t="shared" si="6"/>
        <v>入学準備コース5大学入学準備コースの期間</v>
      </c>
      <c r="DT1" s="224" t="str">
        <f t="shared" si="6"/>
        <v>入学準備コース5大学入学準備コースの開始年月</v>
      </c>
      <c r="DU1" s="224" t="str">
        <f t="shared" si="6"/>
        <v>入学準備コース5大学入学準備コースへの入学における語学要件の指定の有無</v>
      </c>
      <c r="DV1" s="224" t="str">
        <f t="shared" si="6"/>
        <v>入学準備コース5大学入学準備コース語学能力試験名とレベル（点数）</v>
      </c>
      <c r="DW1" s="224" t="str">
        <f t="shared" si="6"/>
        <v>入学準備コース5大学入学準備コースホームページURL</v>
      </c>
      <c r="DX1" s="224" t="str">
        <f>DX2&amp;DX3</f>
        <v>留学先大学6大学名（学士課程）名称</v>
      </c>
      <c r="DY1" s="224" t="str">
        <f t="shared" ref="DY1:EK1" si="7">DY2&amp;DY3</f>
        <v>留学先大学6国際共同学位プログラムか</v>
      </c>
      <c r="DZ1" s="224" t="str">
        <f t="shared" si="7"/>
        <v>留学先大学6国・地域コード</v>
      </c>
      <c r="EA1" s="224" t="str">
        <f t="shared" si="7"/>
        <v>留学先大学6所在国・地域</v>
      </c>
      <c r="EB1" s="224" t="str">
        <f t="shared" si="7"/>
        <v>留学先大学6取得予定学位名</v>
      </c>
      <c r="EC1" s="224" t="str">
        <f t="shared" si="7"/>
        <v>留学先大学6学士号取得期間</v>
      </c>
      <c r="ED1" s="224" t="str">
        <f t="shared" si="7"/>
        <v>留学先大学6正規の学士課程の開始年月</v>
      </c>
      <c r="EE1" s="224" t="str">
        <f t="shared" si="7"/>
        <v>留学先大学6文理種別</v>
      </c>
      <c r="EF1" s="224" t="str">
        <f t="shared" si="7"/>
        <v>留学先大学6専門分野コード</v>
      </c>
      <c r="EG1" s="224" t="str">
        <f t="shared" si="7"/>
        <v>留学先大学6専門分野</v>
      </c>
      <c r="EH1" s="224" t="str">
        <f t="shared" si="7"/>
        <v>留学先大学6留学先大学への入学における語学要件の指定の有無</v>
      </c>
      <c r="EI1" s="224" t="str">
        <f t="shared" si="7"/>
        <v>留学先大学6語学能力試験名とレベル（点数）</v>
      </c>
      <c r="EJ1" s="224" t="str">
        <f t="shared" si="7"/>
        <v>留学先大学6留学先大学及び在籍コースの概要、選択理由</v>
      </c>
      <c r="EK1" s="224" t="str">
        <f t="shared" si="7"/>
        <v>留学先大学6留学先大学ホームページURL</v>
      </c>
      <c r="EL1" s="224" t="str">
        <f>EL2&amp;EL3</f>
        <v>入学準備コース6大学入学準備コースの必要性</v>
      </c>
      <c r="EM1" s="224" t="str">
        <f t="shared" ref="EM1:EV1" si="8">EM2&amp;EM3</f>
        <v>入学準備コース6機関名（大学入学準備コース）</v>
      </c>
      <c r="EN1" s="224" t="str">
        <f t="shared" si="8"/>
        <v>入学準備コース6コース名（大学入学準備コース）</v>
      </c>
      <c r="EO1" s="224" t="str">
        <f t="shared" si="8"/>
        <v>入学準備コース6所在国の国・地域コード</v>
      </c>
      <c r="EP1" s="224" t="str">
        <f t="shared" si="8"/>
        <v>入学準備コース6所在国・地域</v>
      </c>
      <c r="EQ1" s="224" t="str">
        <f t="shared" si="8"/>
        <v>入学準備コース6大学入学準備コース機関の性質</v>
      </c>
      <c r="ER1" s="224" t="str">
        <f t="shared" si="8"/>
        <v>入学準備コース6大学入学準備コースの期間</v>
      </c>
      <c r="ES1" s="224" t="str">
        <f t="shared" si="8"/>
        <v>入学準備コース6大学入学準備コースの開始年月</v>
      </c>
      <c r="ET1" s="224" t="str">
        <f t="shared" si="8"/>
        <v>入学準備コース6大学入学準備コースへの入学における語学要件の指定の有無</v>
      </c>
      <c r="EU1" s="224" t="str">
        <f t="shared" si="8"/>
        <v>入学準備コース6大学入学準備コース語学能力試験名とレベル（点数）</v>
      </c>
      <c r="EV1" s="224" t="str">
        <f t="shared" si="8"/>
        <v>入学準備コース6大学入学準備コースホームページURL</v>
      </c>
      <c r="EW1" s="224" t="str">
        <f>EW2&amp;EW3</f>
        <v>留学先大学7大学名（学士課程）名称</v>
      </c>
      <c r="EX1" s="224" t="str">
        <f t="shared" ref="EX1:FJ1" si="9">EX2&amp;EX3</f>
        <v>留学先大学7国際共同学位プログラムか</v>
      </c>
      <c r="EY1" s="224" t="str">
        <f t="shared" si="9"/>
        <v>留学先大学7国・地域コード</v>
      </c>
      <c r="EZ1" s="224" t="str">
        <f t="shared" si="9"/>
        <v>留学先大学7所在国・地域</v>
      </c>
      <c r="FA1" s="224" t="str">
        <f t="shared" si="9"/>
        <v>留学先大学7取得予定学位名</v>
      </c>
      <c r="FB1" s="224" t="str">
        <f t="shared" si="9"/>
        <v>留学先大学7学士号取得期間</v>
      </c>
      <c r="FC1" s="224" t="str">
        <f t="shared" si="9"/>
        <v>留学先大学7正規の学士課程の開始年月</v>
      </c>
      <c r="FD1" s="224" t="str">
        <f t="shared" si="9"/>
        <v>留学先大学7文理種別</v>
      </c>
      <c r="FE1" s="224" t="str">
        <f t="shared" si="9"/>
        <v>留学先大学7専門分野コード</v>
      </c>
      <c r="FF1" s="224" t="str">
        <f t="shared" si="9"/>
        <v>留学先大学7専門分野</v>
      </c>
      <c r="FG1" s="224" t="str">
        <f t="shared" si="9"/>
        <v>留学先大学7留学先大学への入学における語学要件の指定の有無</v>
      </c>
      <c r="FH1" s="224" t="str">
        <f t="shared" si="9"/>
        <v>留学先大学7語学能力試験名とレベル（点数）</v>
      </c>
      <c r="FI1" s="224" t="str">
        <f t="shared" si="9"/>
        <v>留学先大学7留学先大学及び在籍コースの概要、選択理由</v>
      </c>
      <c r="FJ1" s="224" t="str">
        <f t="shared" si="9"/>
        <v>留学先大学7留学先大学ホームページURL</v>
      </c>
      <c r="FK1" s="224" t="str">
        <f>FK2&amp;FK3</f>
        <v>入学準備コース7大学入学準備コースの必要性</v>
      </c>
      <c r="FL1" s="224" t="str">
        <f t="shared" ref="FL1:FU1" si="10">FL2&amp;FL3</f>
        <v>入学準備コース7機関名（大学入学準備コース）</v>
      </c>
      <c r="FM1" s="224" t="str">
        <f t="shared" si="10"/>
        <v>入学準備コース7コース名（大学入学準備コース）</v>
      </c>
      <c r="FN1" s="224" t="str">
        <f t="shared" si="10"/>
        <v>入学準備コース7所在国の国・地域コード</v>
      </c>
      <c r="FO1" s="224" t="str">
        <f t="shared" si="10"/>
        <v>入学準備コース7所在国・地域</v>
      </c>
      <c r="FP1" s="224" t="str">
        <f t="shared" si="10"/>
        <v>入学準備コース7大学入学準備コース機関の性質</v>
      </c>
      <c r="FQ1" s="224" t="str">
        <f t="shared" si="10"/>
        <v>入学準備コース7大学入学準備コースの期間</v>
      </c>
      <c r="FR1" s="224" t="str">
        <f t="shared" si="10"/>
        <v>入学準備コース7大学入学準備コースの開始年月</v>
      </c>
      <c r="FS1" s="224" t="str">
        <f t="shared" si="10"/>
        <v>入学準備コース7大学入学準備コースへの入学における語学要件の指定の有無</v>
      </c>
      <c r="FT1" s="224" t="str">
        <f t="shared" si="10"/>
        <v>入学準備コース7大学入学準備コース語学能力試験名とレベル（点数）</v>
      </c>
      <c r="FU1" s="224" t="str">
        <f t="shared" si="10"/>
        <v>入学準備コース7大学入学準備コースホームページURL</v>
      </c>
      <c r="FV1" s="224" t="str">
        <f>FV2&amp;FV3</f>
        <v>留学先大学8大学名（学士課程）名称</v>
      </c>
      <c r="FW1" s="224" t="str">
        <f t="shared" ref="FW1:GI1" si="11">FW2&amp;FW3</f>
        <v>留学先大学8国際共同学位プログラムか</v>
      </c>
      <c r="FX1" s="224" t="str">
        <f t="shared" si="11"/>
        <v>留学先大学8国・地域コード</v>
      </c>
      <c r="FY1" s="224" t="str">
        <f t="shared" si="11"/>
        <v>留学先大学8所在国・地域</v>
      </c>
      <c r="FZ1" s="224" t="str">
        <f t="shared" si="11"/>
        <v>留学先大学8取得予定学位名</v>
      </c>
      <c r="GA1" s="224" t="str">
        <f t="shared" si="11"/>
        <v>留学先大学8学士号取得期間</v>
      </c>
      <c r="GB1" s="224" t="str">
        <f t="shared" si="11"/>
        <v>留学先大学8正規の学士課程の開始年月</v>
      </c>
      <c r="GC1" s="224" t="str">
        <f t="shared" si="11"/>
        <v>留学先大学8文理種別</v>
      </c>
      <c r="GD1" s="224" t="str">
        <f t="shared" si="11"/>
        <v>留学先大学8専門分野コード</v>
      </c>
      <c r="GE1" s="224" t="str">
        <f t="shared" si="11"/>
        <v>留学先大学8専門分野</v>
      </c>
      <c r="GF1" s="224" t="str">
        <f t="shared" si="11"/>
        <v>留学先大学8留学先大学への入学における語学要件の指定の有無</v>
      </c>
      <c r="GG1" s="224" t="str">
        <f t="shared" si="11"/>
        <v>留学先大学8語学能力試験名とレベル（点数）</v>
      </c>
      <c r="GH1" s="224" t="str">
        <f t="shared" si="11"/>
        <v>留学先大学8留学先大学及び在籍コースの概要、選択理由</v>
      </c>
      <c r="GI1" s="224" t="str">
        <f t="shared" si="11"/>
        <v>留学先大学8留学先大学ホームページURL</v>
      </c>
      <c r="GJ1" s="224" t="str">
        <f>GJ2&amp;GJ3</f>
        <v>入学準備コース8大学入学準備コースの必要性</v>
      </c>
      <c r="GK1" s="224" t="str">
        <f t="shared" ref="GK1:GT1" si="12">GK2&amp;GK3</f>
        <v>入学準備コース8機関名（大学入学準備コース）</v>
      </c>
      <c r="GL1" s="224" t="str">
        <f t="shared" si="12"/>
        <v>入学準備コース8コース名（大学入学準備コース）</v>
      </c>
      <c r="GM1" s="224" t="str">
        <f t="shared" si="12"/>
        <v>入学準備コース8所在国の国・地域コード</v>
      </c>
      <c r="GN1" s="224" t="str">
        <f t="shared" si="12"/>
        <v>入学準備コース8所在国・地域</v>
      </c>
      <c r="GO1" s="224" t="str">
        <f t="shared" si="12"/>
        <v>入学準備コース8大学入学準備コース機関の性質</v>
      </c>
      <c r="GP1" s="224" t="str">
        <f t="shared" si="12"/>
        <v>入学準備コース8大学入学準備コースの期間</v>
      </c>
      <c r="GQ1" s="224" t="str">
        <f t="shared" si="12"/>
        <v>入学準備コース8大学入学準備コースの開始年月</v>
      </c>
      <c r="GR1" s="224" t="str">
        <f t="shared" si="12"/>
        <v>入学準備コース8大学入学準備コースへの入学における語学要件の指定の有無</v>
      </c>
      <c r="GS1" s="224" t="str">
        <f t="shared" si="12"/>
        <v>入学準備コース8大学入学準備コース語学能力試験名とレベル（点数）</v>
      </c>
      <c r="GT1" s="224" t="str">
        <f t="shared" si="12"/>
        <v>入学準備コース8大学入学準備コースホームページURL</v>
      </c>
      <c r="GU1" s="224" t="s">
        <v>1388</v>
      </c>
    </row>
    <row r="2" spans="1:203" s="235" customFormat="1" ht="9.75" x14ac:dyDescent="0.2">
      <c r="A2" s="252"/>
      <c r="B2" s="255"/>
      <c r="C2" s="231" t="s">
        <v>349</v>
      </c>
      <c r="D2" s="231" t="s">
        <v>349</v>
      </c>
      <c r="E2" s="231" t="s">
        <v>349</v>
      </c>
      <c r="F2" s="231" t="s">
        <v>349</v>
      </c>
      <c r="G2" s="231" t="s">
        <v>349</v>
      </c>
      <c r="H2" s="231" t="s">
        <v>349</v>
      </c>
      <c r="I2" s="231" t="s">
        <v>349</v>
      </c>
      <c r="J2" s="231" t="s">
        <v>349</v>
      </c>
      <c r="K2" s="231" t="s">
        <v>349</v>
      </c>
      <c r="L2" s="231" t="s">
        <v>349</v>
      </c>
      <c r="M2" s="231" t="s">
        <v>349</v>
      </c>
      <c r="N2" s="231" t="s">
        <v>349</v>
      </c>
      <c r="O2" s="231" t="s">
        <v>349</v>
      </c>
      <c r="P2" s="231" t="s">
        <v>349</v>
      </c>
      <c r="Q2" s="231" t="s">
        <v>394</v>
      </c>
      <c r="R2" s="231" t="s">
        <v>394</v>
      </c>
      <c r="S2" s="231" t="s">
        <v>394</v>
      </c>
      <c r="T2" s="231" t="s">
        <v>394</v>
      </c>
      <c r="U2" s="231" t="s">
        <v>394</v>
      </c>
      <c r="V2" s="231" t="s">
        <v>394</v>
      </c>
      <c r="W2" s="231" t="s">
        <v>394</v>
      </c>
      <c r="X2" s="231" t="s">
        <v>394</v>
      </c>
      <c r="Y2" s="231" t="s">
        <v>394</v>
      </c>
      <c r="Z2" s="231" t="s">
        <v>394</v>
      </c>
      <c r="AA2" s="231" t="s">
        <v>394</v>
      </c>
      <c r="AB2" s="236" t="s">
        <v>1316</v>
      </c>
      <c r="AC2" s="236" t="s">
        <v>1316</v>
      </c>
      <c r="AD2" s="236" t="s">
        <v>1316</v>
      </c>
      <c r="AE2" s="236" t="s">
        <v>1316</v>
      </c>
      <c r="AF2" s="236" t="s">
        <v>1316</v>
      </c>
      <c r="AG2" s="236" t="s">
        <v>1316</v>
      </c>
      <c r="AH2" s="236" t="s">
        <v>1316</v>
      </c>
      <c r="AI2" s="236" t="s">
        <v>1316</v>
      </c>
      <c r="AJ2" s="236" t="s">
        <v>1316</v>
      </c>
      <c r="AK2" s="236" t="s">
        <v>1316</v>
      </c>
      <c r="AL2" s="236" t="s">
        <v>1316</v>
      </c>
      <c r="AM2" s="236" t="s">
        <v>1316</v>
      </c>
      <c r="AN2" s="236" t="s">
        <v>1316</v>
      </c>
      <c r="AO2" s="236" t="s">
        <v>1316</v>
      </c>
      <c r="AP2" s="236" t="s">
        <v>1317</v>
      </c>
      <c r="AQ2" s="236" t="s">
        <v>1317</v>
      </c>
      <c r="AR2" s="236" t="s">
        <v>1317</v>
      </c>
      <c r="AS2" s="236" t="s">
        <v>1317</v>
      </c>
      <c r="AT2" s="236" t="s">
        <v>1317</v>
      </c>
      <c r="AU2" s="236" t="s">
        <v>1317</v>
      </c>
      <c r="AV2" s="236" t="s">
        <v>1317</v>
      </c>
      <c r="AW2" s="236" t="s">
        <v>1317</v>
      </c>
      <c r="AX2" s="236" t="s">
        <v>1317</v>
      </c>
      <c r="AY2" s="236" t="s">
        <v>1317</v>
      </c>
      <c r="AZ2" s="236" t="s">
        <v>1317</v>
      </c>
      <c r="BA2" s="240" t="s">
        <v>1318</v>
      </c>
      <c r="BB2" s="240" t="s">
        <v>1318</v>
      </c>
      <c r="BC2" s="240" t="s">
        <v>1318</v>
      </c>
      <c r="BD2" s="240" t="s">
        <v>1318</v>
      </c>
      <c r="BE2" s="240" t="s">
        <v>1318</v>
      </c>
      <c r="BF2" s="240" t="s">
        <v>1318</v>
      </c>
      <c r="BG2" s="240" t="s">
        <v>1318</v>
      </c>
      <c r="BH2" s="240" t="s">
        <v>1318</v>
      </c>
      <c r="BI2" s="240" t="s">
        <v>1318</v>
      </c>
      <c r="BJ2" s="240" t="s">
        <v>1318</v>
      </c>
      <c r="BK2" s="240" t="s">
        <v>1318</v>
      </c>
      <c r="BL2" s="240" t="s">
        <v>1318</v>
      </c>
      <c r="BM2" s="240" t="s">
        <v>1318</v>
      </c>
      <c r="BN2" s="240" t="s">
        <v>1318</v>
      </c>
      <c r="BO2" s="240" t="s">
        <v>1319</v>
      </c>
      <c r="BP2" s="240" t="s">
        <v>1319</v>
      </c>
      <c r="BQ2" s="240" t="s">
        <v>1319</v>
      </c>
      <c r="BR2" s="240" t="s">
        <v>1319</v>
      </c>
      <c r="BS2" s="240" t="s">
        <v>1319</v>
      </c>
      <c r="BT2" s="240" t="s">
        <v>1319</v>
      </c>
      <c r="BU2" s="240" t="s">
        <v>1319</v>
      </c>
      <c r="BV2" s="240" t="s">
        <v>1319</v>
      </c>
      <c r="BW2" s="240" t="s">
        <v>1319</v>
      </c>
      <c r="BX2" s="240" t="s">
        <v>1319</v>
      </c>
      <c r="BY2" s="240" t="s">
        <v>1319</v>
      </c>
      <c r="BZ2" s="244" t="s">
        <v>1320</v>
      </c>
      <c r="CA2" s="244" t="s">
        <v>1320</v>
      </c>
      <c r="CB2" s="244" t="s">
        <v>1320</v>
      </c>
      <c r="CC2" s="244" t="s">
        <v>1320</v>
      </c>
      <c r="CD2" s="244" t="s">
        <v>1320</v>
      </c>
      <c r="CE2" s="244" t="s">
        <v>1320</v>
      </c>
      <c r="CF2" s="244" t="s">
        <v>1320</v>
      </c>
      <c r="CG2" s="244" t="s">
        <v>1320</v>
      </c>
      <c r="CH2" s="244" t="s">
        <v>1320</v>
      </c>
      <c r="CI2" s="244" t="s">
        <v>1320</v>
      </c>
      <c r="CJ2" s="244" t="s">
        <v>1320</v>
      </c>
      <c r="CK2" s="244" t="s">
        <v>1320</v>
      </c>
      <c r="CL2" s="244" t="s">
        <v>1320</v>
      </c>
      <c r="CM2" s="244" t="s">
        <v>1320</v>
      </c>
      <c r="CN2" s="244" t="s">
        <v>1321</v>
      </c>
      <c r="CO2" s="244" t="s">
        <v>1321</v>
      </c>
      <c r="CP2" s="244" t="s">
        <v>1321</v>
      </c>
      <c r="CQ2" s="244" t="s">
        <v>1321</v>
      </c>
      <c r="CR2" s="244" t="s">
        <v>1321</v>
      </c>
      <c r="CS2" s="244" t="s">
        <v>1321</v>
      </c>
      <c r="CT2" s="244" t="s">
        <v>1321</v>
      </c>
      <c r="CU2" s="244" t="s">
        <v>1321</v>
      </c>
      <c r="CV2" s="244" t="s">
        <v>1321</v>
      </c>
      <c r="CW2" s="244" t="s">
        <v>1321</v>
      </c>
      <c r="CX2" s="244" t="s">
        <v>1321</v>
      </c>
      <c r="CY2" s="248" t="s">
        <v>1322</v>
      </c>
      <c r="CZ2" s="248" t="s">
        <v>1322</v>
      </c>
      <c r="DA2" s="248" t="s">
        <v>1322</v>
      </c>
      <c r="DB2" s="248" t="s">
        <v>1322</v>
      </c>
      <c r="DC2" s="248" t="s">
        <v>1322</v>
      </c>
      <c r="DD2" s="248" t="s">
        <v>1322</v>
      </c>
      <c r="DE2" s="248" t="s">
        <v>1322</v>
      </c>
      <c r="DF2" s="248" t="s">
        <v>1322</v>
      </c>
      <c r="DG2" s="248" t="s">
        <v>1322</v>
      </c>
      <c r="DH2" s="248" t="s">
        <v>1322</v>
      </c>
      <c r="DI2" s="248" t="s">
        <v>1322</v>
      </c>
      <c r="DJ2" s="248" t="s">
        <v>1322</v>
      </c>
      <c r="DK2" s="248" t="s">
        <v>1322</v>
      </c>
      <c r="DL2" s="248" t="s">
        <v>1322</v>
      </c>
      <c r="DM2" s="248" t="s">
        <v>1323</v>
      </c>
      <c r="DN2" s="248" t="s">
        <v>1323</v>
      </c>
      <c r="DO2" s="248" t="s">
        <v>1323</v>
      </c>
      <c r="DP2" s="248" t="s">
        <v>1323</v>
      </c>
      <c r="DQ2" s="248" t="s">
        <v>1323</v>
      </c>
      <c r="DR2" s="248" t="s">
        <v>1323</v>
      </c>
      <c r="DS2" s="248" t="s">
        <v>1323</v>
      </c>
      <c r="DT2" s="248" t="s">
        <v>1323</v>
      </c>
      <c r="DU2" s="248" t="s">
        <v>1323</v>
      </c>
      <c r="DV2" s="248" t="s">
        <v>1323</v>
      </c>
      <c r="DW2" s="248" t="s">
        <v>1323</v>
      </c>
      <c r="DX2" s="236" t="s">
        <v>1324</v>
      </c>
      <c r="DY2" s="236" t="s">
        <v>1324</v>
      </c>
      <c r="DZ2" s="236" t="s">
        <v>1324</v>
      </c>
      <c r="EA2" s="236" t="s">
        <v>1324</v>
      </c>
      <c r="EB2" s="236" t="s">
        <v>1324</v>
      </c>
      <c r="EC2" s="236" t="s">
        <v>1324</v>
      </c>
      <c r="ED2" s="236" t="s">
        <v>1324</v>
      </c>
      <c r="EE2" s="236" t="s">
        <v>1324</v>
      </c>
      <c r="EF2" s="236" t="s">
        <v>1324</v>
      </c>
      <c r="EG2" s="236" t="s">
        <v>1324</v>
      </c>
      <c r="EH2" s="236" t="s">
        <v>1324</v>
      </c>
      <c r="EI2" s="236" t="s">
        <v>1324</v>
      </c>
      <c r="EJ2" s="236" t="s">
        <v>1324</v>
      </c>
      <c r="EK2" s="236" t="s">
        <v>1324</v>
      </c>
      <c r="EL2" s="236" t="s">
        <v>1325</v>
      </c>
      <c r="EM2" s="236" t="s">
        <v>1325</v>
      </c>
      <c r="EN2" s="236" t="s">
        <v>1325</v>
      </c>
      <c r="EO2" s="236" t="s">
        <v>1325</v>
      </c>
      <c r="EP2" s="236" t="s">
        <v>1325</v>
      </c>
      <c r="EQ2" s="236" t="s">
        <v>1325</v>
      </c>
      <c r="ER2" s="236" t="s">
        <v>1325</v>
      </c>
      <c r="ES2" s="236" t="s">
        <v>1325</v>
      </c>
      <c r="ET2" s="236" t="s">
        <v>1325</v>
      </c>
      <c r="EU2" s="236" t="s">
        <v>1325</v>
      </c>
      <c r="EV2" s="236" t="s">
        <v>1325</v>
      </c>
      <c r="EW2" s="240" t="s">
        <v>1326</v>
      </c>
      <c r="EX2" s="240" t="s">
        <v>1326</v>
      </c>
      <c r="EY2" s="240" t="s">
        <v>1326</v>
      </c>
      <c r="EZ2" s="240" t="s">
        <v>1326</v>
      </c>
      <c r="FA2" s="240" t="s">
        <v>1326</v>
      </c>
      <c r="FB2" s="240" t="s">
        <v>1326</v>
      </c>
      <c r="FC2" s="240" t="s">
        <v>1326</v>
      </c>
      <c r="FD2" s="240" t="s">
        <v>1326</v>
      </c>
      <c r="FE2" s="240" t="s">
        <v>1326</v>
      </c>
      <c r="FF2" s="240" t="s">
        <v>1326</v>
      </c>
      <c r="FG2" s="240" t="s">
        <v>1326</v>
      </c>
      <c r="FH2" s="240" t="s">
        <v>1326</v>
      </c>
      <c r="FI2" s="240" t="s">
        <v>1326</v>
      </c>
      <c r="FJ2" s="240" t="s">
        <v>1326</v>
      </c>
      <c r="FK2" s="240" t="s">
        <v>1327</v>
      </c>
      <c r="FL2" s="240" t="s">
        <v>1327</v>
      </c>
      <c r="FM2" s="240" t="s">
        <v>1327</v>
      </c>
      <c r="FN2" s="240" t="s">
        <v>1327</v>
      </c>
      <c r="FO2" s="240" t="s">
        <v>1327</v>
      </c>
      <c r="FP2" s="240" t="s">
        <v>1327</v>
      </c>
      <c r="FQ2" s="240" t="s">
        <v>1327</v>
      </c>
      <c r="FR2" s="240" t="s">
        <v>1327</v>
      </c>
      <c r="FS2" s="240" t="s">
        <v>1327</v>
      </c>
      <c r="FT2" s="240" t="s">
        <v>1327</v>
      </c>
      <c r="FU2" s="240" t="s">
        <v>1327</v>
      </c>
      <c r="FV2" s="244" t="s">
        <v>1328</v>
      </c>
      <c r="FW2" s="244" t="s">
        <v>1328</v>
      </c>
      <c r="FX2" s="244" t="s">
        <v>1328</v>
      </c>
      <c r="FY2" s="244" t="s">
        <v>1328</v>
      </c>
      <c r="FZ2" s="244" t="s">
        <v>1328</v>
      </c>
      <c r="GA2" s="244" t="s">
        <v>1328</v>
      </c>
      <c r="GB2" s="244" t="s">
        <v>1328</v>
      </c>
      <c r="GC2" s="244" t="s">
        <v>1328</v>
      </c>
      <c r="GD2" s="244" t="s">
        <v>1328</v>
      </c>
      <c r="GE2" s="244" t="s">
        <v>1328</v>
      </c>
      <c r="GF2" s="244" t="s">
        <v>1328</v>
      </c>
      <c r="GG2" s="244" t="s">
        <v>1328</v>
      </c>
      <c r="GH2" s="244" t="s">
        <v>1328</v>
      </c>
      <c r="GI2" s="244" t="s">
        <v>1328</v>
      </c>
      <c r="GJ2" s="244" t="s">
        <v>1329</v>
      </c>
      <c r="GK2" s="244" t="s">
        <v>1329</v>
      </c>
      <c r="GL2" s="244" t="s">
        <v>1329</v>
      </c>
      <c r="GM2" s="244" t="s">
        <v>1329</v>
      </c>
      <c r="GN2" s="244" t="s">
        <v>1329</v>
      </c>
      <c r="GO2" s="244" t="s">
        <v>1329</v>
      </c>
      <c r="GP2" s="244" t="s">
        <v>1329</v>
      </c>
      <c r="GQ2" s="244" t="s">
        <v>1329</v>
      </c>
      <c r="GR2" s="244" t="s">
        <v>1329</v>
      </c>
      <c r="GS2" s="244" t="s">
        <v>1329</v>
      </c>
      <c r="GT2" s="244" t="s">
        <v>1329</v>
      </c>
      <c r="GU2" s="343"/>
    </row>
    <row r="3" spans="1:203" s="235" customFormat="1" ht="49.5" customHeight="1" x14ac:dyDescent="0.2">
      <c r="A3" s="252"/>
      <c r="B3" s="262"/>
      <c r="C3" s="231" t="s">
        <v>350</v>
      </c>
      <c r="D3" s="232" t="s">
        <v>353</v>
      </c>
      <c r="E3" s="232" t="s">
        <v>356</v>
      </c>
      <c r="F3" s="232" t="s">
        <v>359</v>
      </c>
      <c r="G3" s="232" t="s">
        <v>362</v>
      </c>
      <c r="H3" s="232" t="s">
        <v>365</v>
      </c>
      <c r="I3" s="232" t="s">
        <v>369</v>
      </c>
      <c r="J3" s="232" t="s">
        <v>373</v>
      </c>
      <c r="K3" s="232" t="s">
        <v>377</v>
      </c>
      <c r="L3" s="232" t="s">
        <v>379</v>
      </c>
      <c r="M3" s="232" t="s">
        <v>382</v>
      </c>
      <c r="N3" s="232" t="s">
        <v>386</v>
      </c>
      <c r="O3" s="233" t="s">
        <v>389</v>
      </c>
      <c r="P3" s="233" t="s">
        <v>391</v>
      </c>
      <c r="Q3" s="232" t="s">
        <v>395</v>
      </c>
      <c r="R3" s="232" t="s">
        <v>398</v>
      </c>
      <c r="S3" s="232" t="s">
        <v>401</v>
      </c>
      <c r="T3" s="232" t="s">
        <v>403</v>
      </c>
      <c r="U3" s="232" t="s">
        <v>359</v>
      </c>
      <c r="V3" s="232" t="s">
        <v>407</v>
      </c>
      <c r="W3" s="232" t="s">
        <v>410</v>
      </c>
      <c r="X3" s="232" t="s">
        <v>414</v>
      </c>
      <c r="Y3" s="232" t="s">
        <v>417</v>
      </c>
      <c r="Z3" s="232" t="s">
        <v>1330</v>
      </c>
      <c r="AA3" s="234" t="s">
        <v>420</v>
      </c>
      <c r="AB3" s="236" t="s">
        <v>350</v>
      </c>
      <c r="AC3" s="237" t="s">
        <v>353</v>
      </c>
      <c r="AD3" s="237" t="s">
        <v>356</v>
      </c>
      <c r="AE3" s="237" t="s">
        <v>359</v>
      </c>
      <c r="AF3" s="237" t="s">
        <v>362</v>
      </c>
      <c r="AG3" s="237" t="s">
        <v>365</v>
      </c>
      <c r="AH3" s="237" t="s">
        <v>369</v>
      </c>
      <c r="AI3" s="237" t="s">
        <v>373</v>
      </c>
      <c r="AJ3" s="237" t="s">
        <v>377</v>
      </c>
      <c r="AK3" s="237" t="s">
        <v>379</v>
      </c>
      <c r="AL3" s="237" t="s">
        <v>382</v>
      </c>
      <c r="AM3" s="237" t="s">
        <v>386</v>
      </c>
      <c r="AN3" s="238" t="s">
        <v>389</v>
      </c>
      <c r="AO3" s="238" t="s">
        <v>391</v>
      </c>
      <c r="AP3" s="237" t="s">
        <v>395</v>
      </c>
      <c r="AQ3" s="237" t="s">
        <v>398</v>
      </c>
      <c r="AR3" s="237" t="s">
        <v>401</v>
      </c>
      <c r="AS3" s="237" t="s">
        <v>403</v>
      </c>
      <c r="AT3" s="237" t="s">
        <v>359</v>
      </c>
      <c r="AU3" s="237" t="s">
        <v>407</v>
      </c>
      <c r="AV3" s="237" t="s">
        <v>410</v>
      </c>
      <c r="AW3" s="237" t="s">
        <v>414</v>
      </c>
      <c r="AX3" s="237" t="s">
        <v>417</v>
      </c>
      <c r="AY3" s="237" t="s">
        <v>1330</v>
      </c>
      <c r="AZ3" s="239" t="s">
        <v>420</v>
      </c>
      <c r="BA3" s="240" t="s">
        <v>350</v>
      </c>
      <c r="BB3" s="241" t="s">
        <v>353</v>
      </c>
      <c r="BC3" s="241" t="s">
        <v>356</v>
      </c>
      <c r="BD3" s="241" t="s">
        <v>359</v>
      </c>
      <c r="BE3" s="241" t="s">
        <v>362</v>
      </c>
      <c r="BF3" s="241" t="s">
        <v>365</v>
      </c>
      <c r="BG3" s="241" t="s">
        <v>369</v>
      </c>
      <c r="BH3" s="241" t="s">
        <v>373</v>
      </c>
      <c r="BI3" s="241" t="s">
        <v>377</v>
      </c>
      <c r="BJ3" s="241" t="s">
        <v>379</v>
      </c>
      <c r="BK3" s="241" t="s">
        <v>382</v>
      </c>
      <c r="BL3" s="241" t="s">
        <v>386</v>
      </c>
      <c r="BM3" s="242" t="s">
        <v>389</v>
      </c>
      <c r="BN3" s="242" t="s">
        <v>391</v>
      </c>
      <c r="BO3" s="241" t="s">
        <v>395</v>
      </c>
      <c r="BP3" s="241" t="s">
        <v>398</v>
      </c>
      <c r="BQ3" s="241" t="s">
        <v>401</v>
      </c>
      <c r="BR3" s="241" t="s">
        <v>403</v>
      </c>
      <c r="BS3" s="241" t="s">
        <v>359</v>
      </c>
      <c r="BT3" s="241" t="s">
        <v>407</v>
      </c>
      <c r="BU3" s="241" t="s">
        <v>410</v>
      </c>
      <c r="BV3" s="241" t="s">
        <v>414</v>
      </c>
      <c r="BW3" s="241" t="s">
        <v>417</v>
      </c>
      <c r="BX3" s="241" t="s">
        <v>1330</v>
      </c>
      <c r="BY3" s="243" t="s">
        <v>420</v>
      </c>
      <c r="BZ3" s="244" t="s">
        <v>350</v>
      </c>
      <c r="CA3" s="245" t="s">
        <v>353</v>
      </c>
      <c r="CB3" s="245" t="s">
        <v>356</v>
      </c>
      <c r="CC3" s="245" t="s">
        <v>359</v>
      </c>
      <c r="CD3" s="245" t="s">
        <v>362</v>
      </c>
      <c r="CE3" s="245" t="s">
        <v>365</v>
      </c>
      <c r="CF3" s="245" t="s">
        <v>369</v>
      </c>
      <c r="CG3" s="245" t="s">
        <v>373</v>
      </c>
      <c r="CH3" s="245" t="s">
        <v>377</v>
      </c>
      <c r="CI3" s="245" t="s">
        <v>379</v>
      </c>
      <c r="CJ3" s="245" t="s">
        <v>382</v>
      </c>
      <c r="CK3" s="245" t="s">
        <v>386</v>
      </c>
      <c r="CL3" s="246" t="s">
        <v>389</v>
      </c>
      <c r="CM3" s="246" t="s">
        <v>391</v>
      </c>
      <c r="CN3" s="245" t="s">
        <v>395</v>
      </c>
      <c r="CO3" s="245" t="s">
        <v>398</v>
      </c>
      <c r="CP3" s="245" t="s">
        <v>401</v>
      </c>
      <c r="CQ3" s="245" t="s">
        <v>403</v>
      </c>
      <c r="CR3" s="245" t="s">
        <v>359</v>
      </c>
      <c r="CS3" s="245" t="s">
        <v>407</v>
      </c>
      <c r="CT3" s="245" t="s">
        <v>410</v>
      </c>
      <c r="CU3" s="245" t="s">
        <v>414</v>
      </c>
      <c r="CV3" s="245" t="s">
        <v>417</v>
      </c>
      <c r="CW3" s="245" t="s">
        <v>1330</v>
      </c>
      <c r="CX3" s="247" t="s">
        <v>420</v>
      </c>
      <c r="CY3" s="248" t="s">
        <v>350</v>
      </c>
      <c r="CZ3" s="249" t="s">
        <v>353</v>
      </c>
      <c r="DA3" s="249" t="s">
        <v>356</v>
      </c>
      <c r="DB3" s="249" t="s">
        <v>359</v>
      </c>
      <c r="DC3" s="249" t="s">
        <v>362</v>
      </c>
      <c r="DD3" s="249" t="s">
        <v>365</v>
      </c>
      <c r="DE3" s="249" t="s">
        <v>369</v>
      </c>
      <c r="DF3" s="249" t="s">
        <v>373</v>
      </c>
      <c r="DG3" s="249" t="s">
        <v>377</v>
      </c>
      <c r="DH3" s="249" t="s">
        <v>379</v>
      </c>
      <c r="DI3" s="249" t="s">
        <v>382</v>
      </c>
      <c r="DJ3" s="249" t="s">
        <v>386</v>
      </c>
      <c r="DK3" s="250" t="s">
        <v>389</v>
      </c>
      <c r="DL3" s="250" t="s">
        <v>391</v>
      </c>
      <c r="DM3" s="249" t="s">
        <v>395</v>
      </c>
      <c r="DN3" s="249" t="s">
        <v>398</v>
      </c>
      <c r="DO3" s="249" t="s">
        <v>401</v>
      </c>
      <c r="DP3" s="249" t="s">
        <v>403</v>
      </c>
      <c r="DQ3" s="249" t="s">
        <v>359</v>
      </c>
      <c r="DR3" s="249" t="s">
        <v>407</v>
      </c>
      <c r="DS3" s="249" t="s">
        <v>410</v>
      </c>
      <c r="DT3" s="249" t="s">
        <v>414</v>
      </c>
      <c r="DU3" s="249" t="s">
        <v>417</v>
      </c>
      <c r="DV3" s="249" t="s">
        <v>1330</v>
      </c>
      <c r="DW3" s="251" t="s">
        <v>420</v>
      </c>
      <c r="DX3" s="236" t="s">
        <v>350</v>
      </c>
      <c r="DY3" s="237" t="s">
        <v>353</v>
      </c>
      <c r="DZ3" s="237" t="s">
        <v>356</v>
      </c>
      <c r="EA3" s="237" t="s">
        <v>359</v>
      </c>
      <c r="EB3" s="237" t="s">
        <v>362</v>
      </c>
      <c r="EC3" s="237" t="s">
        <v>365</v>
      </c>
      <c r="ED3" s="237" t="s">
        <v>369</v>
      </c>
      <c r="EE3" s="237" t="s">
        <v>373</v>
      </c>
      <c r="EF3" s="237" t="s">
        <v>377</v>
      </c>
      <c r="EG3" s="237" t="s">
        <v>379</v>
      </c>
      <c r="EH3" s="237" t="s">
        <v>382</v>
      </c>
      <c r="EI3" s="237" t="s">
        <v>386</v>
      </c>
      <c r="EJ3" s="238" t="s">
        <v>389</v>
      </c>
      <c r="EK3" s="238" t="s">
        <v>391</v>
      </c>
      <c r="EL3" s="237" t="s">
        <v>395</v>
      </c>
      <c r="EM3" s="237" t="s">
        <v>398</v>
      </c>
      <c r="EN3" s="237" t="s">
        <v>401</v>
      </c>
      <c r="EO3" s="237" t="s">
        <v>403</v>
      </c>
      <c r="EP3" s="237" t="s">
        <v>359</v>
      </c>
      <c r="EQ3" s="237" t="s">
        <v>407</v>
      </c>
      <c r="ER3" s="237" t="s">
        <v>410</v>
      </c>
      <c r="ES3" s="237" t="s">
        <v>414</v>
      </c>
      <c r="ET3" s="237" t="s">
        <v>417</v>
      </c>
      <c r="EU3" s="237" t="s">
        <v>1330</v>
      </c>
      <c r="EV3" s="239" t="s">
        <v>420</v>
      </c>
      <c r="EW3" s="240" t="s">
        <v>350</v>
      </c>
      <c r="EX3" s="241" t="s">
        <v>353</v>
      </c>
      <c r="EY3" s="241" t="s">
        <v>356</v>
      </c>
      <c r="EZ3" s="241" t="s">
        <v>359</v>
      </c>
      <c r="FA3" s="241" t="s">
        <v>362</v>
      </c>
      <c r="FB3" s="241" t="s">
        <v>365</v>
      </c>
      <c r="FC3" s="241" t="s">
        <v>369</v>
      </c>
      <c r="FD3" s="241" t="s">
        <v>373</v>
      </c>
      <c r="FE3" s="241" t="s">
        <v>377</v>
      </c>
      <c r="FF3" s="241" t="s">
        <v>379</v>
      </c>
      <c r="FG3" s="241" t="s">
        <v>382</v>
      </c>
      <c r="FH3" s="241" t="s">
        <v>386</v>
      </c>
      <c r="FI3" s="242" t="s">
        <v>389</v>
      </c>
      <c r="FJ3" s="242" t="s">
        <v>391</v>
      </c>
      <c r="FK3" s="241" t="s">
        <v>395</v>
      </c>
      <c r="FL3" s="241" t="s">
        <v>398</v>
      </c>
      <c r="FM3" s="241" t="s">
        <v>401</v>
      </c>
      <c r="FN3" s="241" t="s">
        <v>403</v>
      </c>
      <c r="FO3" s="241" t="s">
        <v>359</v>
      </c>
      <c r="FP3" s="241" t="s">
        <v>407</v>
      </c>
      <c r="FQ3" s="241" t="s">
        <v>410</v>
      </c>
      <c r="FR3" s="241" t="s">
        <v>414</v>
      </c>
      <c r="FS3" s="241" t="s">
        <v>417</v>
      </c>
      <c r="FT3" s="241" t="s">
        <v>1330</v>
      </c>
      <c r="FU3" s="243" t="s">
        <v>420</v>
      </c>
      <c r="FV3" s="244" t="s">
        <v>350</v>
      </c>
      <c r="FW3" s="245" t="s">
        <v>353</v>
      </c>
      <c r="FX3" s="245" t="s">
        <v>356</v>
      </c>
      <c r="FY3" s="245" t="s">
        <v>359</v>
      </c>
      <c r="FZ3" s="245" t="s">
        <v>362</v>
      </c>
      <c r="GA3" s="245" t="s">
        <v>365</v>
      </c>
      <c r="GB3" s="245" t="s">
        <v>369</v>
      </c>
      <c r="GC3" s="245" t="s">
        <v>373</v>
      </c>
      <c r="GD3" s="245" t="s">
        <v>377</v>
      </c>
      <c r="GE3" s="245" t="s">
        <v>379</v>
      </c>
      <c r="GF3" s="245" t="s">
        <v>382</v>
      </c>
      <c r="GG3" s="245" t="s">
        <v>386</v>
      </c>
      <c r="GH3" s="246" t="s">
        <v>389</v>
      </c>
      <c r="GI3" s="246" t="s">
        <v>391</v>
      </c>
      <c r="GJ3" s="245" t="s">
        <v>395</v>
      </c>
      <c r="GK3" s="245" t="s">
        <v>398</v>
      </c>
      <c r="GL3" s="245" t="s">
        <v>401</v>
      </c>
      <c r="GM3" s="245" t="s">
        <v>403</v>
      </c>
      <c r="GN3" s="245" t="s">
        <v>359</v>
      </c>
      <c r="GO3" s="245" t="s">
        <v>407</v>
      </c>
      <c r="GP3" s="245" t="s">
        <v>410</v>
      </c>
      <c r="GQ3" s="245" t="s">
        <v>414</v>
      </c>
      <c r="GR3" s="245" t="s">
        <v>417</v>
      </c>
      <c r="GS3" s="245" t="s">
        <v>1330</v>
      </c>
      <c r="GT3" s="247" t="s">
        <v>420</v>
      </c>
      <c r="GU3" s="344"/>
    </row>
    <row r="4" spans="1:203" s="213" customFormat="1" ht="58.5" customHeight="1" x14ac:dyDescent="0.4">
      <c r="A4" s="1" t="str" cm="1">
        <f t="array" aca="1" ref="A4" ca="1">MID(INDIRECT("入力シート!I"&amp;MATCH('UL2'!A$1,入力シート!$G:$G,0)),2,8)</f>
        <v/>
      </c>
      <c r="B4" s="1" t="str" cm="1">
        <f t="array" aca="1" ref="B4" ca="1">INDIRECT("入力シート!I"&amp;MATCH('UL2'!B$1,入力シート!$G:$G,0))&amp;""</f>
        <v/>
      </c>
      <c r="C4" s="1" t="str" cm="1">
        <f t="array" aca="1" ref="C4" ca="1">INDIRECT("入力シート!I"&amp;MATCH('UL2'!C$1,入力シート!$A:$A,0))&amp;""</f>
        <v/>
      </c>
      <c r="D4" s="1" t="str" cm="1">
        <f t="array" aca="1" ref="D4" ca="1">INDIRECT("入力シート!I"&amp;MATCH('UL2'!D$1,入力シート!$A:$A,0))&amp;""</f>
        <v/>
      </c>
      <c r="E4" s="1" t="str" cm="1">
        <f t="array" aca="1" ref="E4" ca="1">INDIRECT("入力シート!I"&amp;MATCH('UL2'!E$1,入力シート!$A:$A,0))&amp;""</f>
        <v/>
      </c>
      <c r="F4" s="1" t="str" cm="1">
        <f t="array" aca="1" ref="F4" ca="1">INDIRECT("入力シート!I"&amp;MATCH('UL2'!F$1,入力シート!$A:$A,0))&amp;""</f>
        <v/>
      </c>
      <c r="G4" s="1" t="str" cm="1">
        <f t="array" aca="1" ref="G4" ca="1">INDIRECT("入力シート!I"&amp;MATCH('UL2'!G$1,入力シート!$A:$A,0))&amp;""</f>
        <v/>
      </c>
      <c r="H4" s="1" t="str" cm="1">
        <f t="array" aca="1" ref="H4" ca="1">INDIRECT("入力シート!I"&amp;MATCH('UL2'!H$1,入力シート!$A:$A,0))&amp;""</f>
        <v/>
      </c>
      <c r="I4" s="1" t="str" cm="1">
        <f t="array" aca="1" ref="I4" ca="1">INDIRECT("入力シート!I"&amp;MATCH('UL2'!I$1,入力シート!$A:$A,0))&amp;""</f>
        <v/>
      </c>
      <c r="J4" s="1" t="str" cm="1">
        <f t="array" aca="1" ref="J4" ca="1">INDIRECT("入力シート!I"&amp;MATCH('UL2'!J$1,入力シート!$A:$A,0))&amp;""</f>
        <v/>
      </c>
      <c r="K4" s="1" t="str" cm="1">
        <f t="array" aca="1" ref="K4" ca="1">INDIRECT("入力シート!I"&amp;MATCH('UL2'!K$1,入力シート!$A:$A,0))&amp;""</f>
        <v/>
      </c>
      <c r="L4" s="1" t="str" cm="1">
        <f t="array" aca="1" ref="L4" ca="1">INDIRECT("入力シート!I"&amp;MATCH('UL2'!L$1,入力シート!$A:$A,0))&amp;""</f>
        <v/>
      </c>
      <c r="M4" s="1" t="str" cm="1">
        <f t="array" aca="1" ref="M4" ca="1">INDIRECT("入力シート!I"&amp;MATCH('UL2'!M$1,入力シート!$A:$A,0))&amp;""</f>
        <v/>
      </c>
      <c r="N4" s="1" t="str" cm="1">
        <f t="array" aca="1" ref="N4" ca="1">INDIRECT("入力シート!I"&amp;MATCH('UL2'!N$1,入力シート!$A:$A,0))&amp;""</f>
        <v/>
      </c>
      <c r="O4" s="1" t="str" cm="1">
        <f t="array" aca="1" ref="O4" ca="1">INDIRECT("入力シート!I"&amp;MATCH('UL2'!O$1,入力シート!$A:$A,0))&amp;""</f>
        <v/>
      </c>
      <c r="P4" s="1" t="str" cm="1">
        <f t="array" aca="1" ref="P4" ca="1">INDIRECT("入力シート!I"&amp;MATCH('UL2'!P$1,入力シート!$A:$A,0))&amp;""</f>
        <v/>
      </c>
      <c r="Q4" s="1" t="str" cm="1">
        <f t="array" aca="1" ref="Q4" ca="1">INDIRECT("入力シート!I"&amp;MATCH('UL2'!Q$1,入力シート!$A:$A,0))&amp;""</f>
        <v/>
      </c>
      <c r="R4" s="1" t="str" cm="1">
        <f t="array" aca="1" ref="R4" ca="1">INDIRECT("入力シート!I"&amp;MATCH('UL2'!R$1,入力シート!$A:$A,0))&amp;""</f>
        <v/>
      </c>
      <c r="S4" s="1" t="str" cm="1">
        <f t="array" aca="1" ref="S4" ca="1">INDIRECT("入力シート!I"&amp;MATCH('UL2'!S$1,入力シート!$A:$A,0))&amp;""</f>
        <v/>
      </c>
      <c r="T4" s="1" t="str" cm="1">
        <f t="array" aca="1" ref="T4" ca="1">INDIRECT("入力シート!I"&amp;MATCH('UL2'!T$1,入力シート!$A:$A,0))&amp;""</f>
        <v/>
      </c>
      <c r="U4" s="1" t="str" cm="1">
        <f t="array" aca="1" ref="U4" ca="1">INDIRECT("入力シート!I"&amp;MATCH('UL2'!U$1,入力シート!$A:$A,0))&amp;""</f>
        <v/>
      </c>
      <c r="V4" s="1" t="str" cm="1">
        <f t="array" aca="1" ref="V4" ca="1">INDIRECT("入力シート!I"&amp;MATCH('UL2'!V$1,入力シート!$A:$A,0))&amp;""</f>
        <v/>
      </c>
      <c r="W4" s="1" t="str" cm="1">
        <f t="array" aca="1" ref="W4" ca="1">INDIRECT("入力シート!I"&amp;MATCH('UL2'!W$1,入力シート!$A:$A,0))&amp;""</f>
        <v/>
      </c>
      <c r="X4" s="1" t="str" cm="1">
        <f t="array" aca="1" ref="X4" ca="1">INDIRECT("入力シート!I"&amp;MATCH('UL2'!X$1,入力シート!$A:$A,0))&amp;""</f>
        <v/>
      </c>
      <c r="Y4" s="1" t="str" cm="1">
        <f t="array" aca="1" ref="Y4" ca="1">INDIRECT("入力シート!I"&amp;MATCH('UL2'!Y$1,入力シート!$A:$A,0))&amp;""</f>
        <v/>
      </c>
      <c r="Z4" s="1" t="str" cm="1">
        <f t="array" aca="1" ref="Z4" ca="1">INDIRECT("入力シート!I"&amp;MATCH('UL2'!Z$1,入力シート!$A:$A,0))&amp;""</f>
        <v/>
      </c>
      <c r="AA4" s="1" t="str" cm="1">
        <f t="array" aca="1" ref="AA4" ca="1">INDIRECT("入力シート!I"&amp;MATCH('UL2'!AA$1,入力シート!$A:$A,0))&amp;""</f>
        <v/>
      </c>
      <c r="AB4" s="1" t="str" cm="1">
        <f t="array" aca="1" ref="AB4" ca="1">INDIRECT("入力シート!I"&amp;MATCH('UL2'!AB$1,入力シート!$A:$A,0))&amp;""</f>
        <v/>
      </c>
      <c r="AC4" s="1" t="str" cm="1">
        <f t="array" aca="1" ref="AC4" ca="1">INDIRECT("入力シート!I"&amp;MATCH('UL2'!AC$1,入力シート!$A:$A,0))&amp;""</f>
        <v/>
      </c>
      <c r="AD4" s="1" t="str" cm="1">
        <f t="array" aca="1" ref="AD4" ca="1">INDIRECT("入力シート!I"&amp;MATCH('UL2'!AD$1,入力シート!$A:$A,0))&amp;""</f>
        <v/>
      </c>
      <c r="AE4" s="1" t="str" cm="1">
        <f t="array" aca="1" ref="AE4" ca="1">INDIRECT("入力シート!I"&amp;MATCH('UL2'!AE$1,入力シート!$A:$A,0))&amp;""</f>
        <v/>
      </c>
      <c r="AF4" s="1" t="str" cm="1">
        <f t="array" aca="1" ref="AF4" ca="1">INDIRECT("入力シート!I"&amp;MATCH('UL2'!AF$1,入力シート!$A:$A,0))&amp;""</f>
        <v/>
      </c>
      <c r="AG4" s="1" t="str" cm="1">
        <f t="array" aca="1" ref="AG4" ca="1">INDIRECT("入力シート!I"&amp;MATCH('UL2'!AG$1,入力シート!$A:$A,0))&amp;""</f>
        <v/>
      </c>
      <c r="AH4" s="1" t="str" cm="1">
        <f t="array" aca="1" ref="AH4" ca="1">INDIRECT("入力シート!I"&amp;MATCH('UL2'!AH$1,入力シート!$A:$A,0))&amp;""</f>
        <v/>
      </c>
      <c r="AI4" s="1" t="str" cm="1">
        <f t="array" aca="1" ref="AI4" ca="1">INDIRECT("入力シート!I"&amp;MATCH('UL2'!AI$1,入力シート!$A:$A,0))&amp;""</f>
        <v/>
      </c>
      <c r="AJ4" s="1" t="str" cm="1">
        <f t="array" aca="1" ref="AJ4" ca="1">INDIRECT("入力シート!I"&amp;MATCH('UL2'!AJ$1,入力シート!$A:$A,0))&amp;""</f>
        <v/>
      </c>
      <c r="AK4" s="1" t="str" cm="1">
        <f t="array" aca="1" ref="AK4" ca="1">INDIRECT("入力シート!I"&amp;MATCH('UL2'!AK$1,入力シート!$A:$A,0))&amp;""</f>
        <v/>
      </c>
      <c r="AL4" s="1" t="str" cm="1">
        <f t="array" aca="1" ref="AL4" ca="1">INDIRECT("入力シート!I"&amp;MATCH('UL2'!AL$1,入力シート!$A:$A,0))&amp;""</f>
        <v/>
      </c>
      <c r="AM4" s="1" t="str" cm="1">
        <f t="array" aca="1" ref="AM4" ca="1">INDIRECT("入力シート!I"&amp;MATCH('UL2'!AM$1,入力シート!$A:$A,0))&amp;""</f>
        <v/>
      </c>
      <c r="AN4" s="1" t="str" cm="1">
        <f t="array" aca="1" ref="AN4" ca="1">INDIRECT("入力シート!I"&amp;MATCH('UL2'!AN$1,入力シート!$A:$A,0))&amp;""</f>
        <v/>
      </c>
      <c r="AO4" s="1" t="str" cm="1">
        <f t="array" aca="1" ref="AO4" ca="1">INDIRECT("入力シート!I"&amp;MATCH('UL2'!AO$1,入力シート!$A:$A,0))&amp;""</f>
        <v/>
      </c>
      <c r="AP4" s="1" t="str" cm="1">
        <f t="array" aca="1" ref="AP4" ca="1">INDIRECT("入力シート!I"&amp;MATCH('UL2'!AP$1,入力シート!$A:$A,0))&amp;""</f>
        <v/>
      </c>
      <c r="AQ4" s="1" t="str" cm="1">
        <f t="array" aca="1" ref="AQ4" ca="1">INDIRECT("入力シート!I"&amp;MATCH('UL2'!AQ$1,入力シート!$A:$A,0))&amp;""</f>
        <v/>
      </c>
      <c r="AR4" s="1" t="str" cm="1">
        <f t="array" aca="1" ref="AR4" ca="1">INDIRECT("入力シート!I"&amp;MATCH('UL2'!AR$1,入力シート!$A:$A,0))&amp;""</f>
        <v/>
      </c>
      <c r="AS4" s="1" t="str" cm="1">
        <f t="array" aca="1" ref="AS4" ca="1">INDIRECT("入力シート!I"&amp;MATCH('UL2'!AS$1,入力シート!$A:$A,0))&amp;""</f>
        <v/>
      </c>
      <c r="AT4" s="1" t="str" cm="1">
        <f t="array" aca="1" ref="AT4" ca="1">INDIRECT("入力シート!I"&amp;MATCH('UL2'!AT$1,入力シート!$A:$A,0))&amp;""</f>
        <v>コードを確認してください</v>
      </c>
      <c r="AU4" s="1" t="str" cm="1">
        <f t="array" aca="1" ref="AU4" ca="1">INDIRECT("入力シート!I"&amp;MATCH('UL2'!AU$1,入力シート!$A:$A,0))&amp;""</f>
        <v/>
      </c>
      <c r="AV4" s="1" t="str" cm="1">
        <f t="array" aca="1" ref="AV4" ca="1">INDIRECT("入力シート!I"&amp;MATCH('UL2'!AV$1,入力シート!$A:$A,0))&amp;""</f>
        <v/>
      </c>
      <c r="AW4" s="1" t="str" cm="1">
        <f t="array" aca="1" ref="AW4" ca="1">INDIRECT("入力シート!I"&amp;MATCH('UL2'!AW$1,入力シート!$A:$A,0))&amp;""</f>
        <v/>
      </c>
      <c r="AX4" s="1" t="str" cm="1">
        <f t="array" aca="1" ref="AX4" ca="1">INDIRECT("入力シート!I"&amp;MATCH('UL2'!AX$1,入力シート!$A:$A,0))&amp;""</f>
        <v/>
      </c>
      <c r="AY4" s="1" t="str" cm="1">
        <f t="array" aca="1" ref="AY4" ca="1">INDIRECT("入力シート!I"&amp;MATCH('UL2'!AY$1,入力シート!$A:$A,0))&amp;""</f>
        <v/>
      </c>
      <c r="AZ4" s="1" t="str" cm="1">
        <f t="array" aca="1" ref="AZ4" ca="1">INDIRECT("入力シート!I"&amp;MATCH('UL2'!AZ$1,入力シート!$A:$A,0))&amp;""</f>
        <v/>
      </c>
      <c r="BA4" s="1" t="str" cm="1">
        <f t="array" aca="1" ref="BA4" ca="1">INDIRECT("入力シート!I"&amp;MATCH('UL2'!BA$1,入力シート!$A:$A,0))&amp;""</f>
        <v/>
      </c>
      <c r="BB4" s="1" t="str" cm="1">
        <f t="array" aca="1" ref="BB4" ca="1">INDIRECT("入力シート!I"&amp;MATCH('UL2'!BB$1,入力シート!$A:$A,0))&amp;""</f>
        <v/>
      </c>
      <c r="BC4" s="1" t="str" cm="1">
        <f t="array" aca="1" ref="BC4" ca="1">INDIRECT("入力シート!I"&amp;MATCH('UL2'!BC$1,入力シート!$A:$A,0))&amp;""</f>
        <v/>
      </c>
      <c r="BD4" s="1" t="str" cm="1">
        <f t="array" aca="1" ref="BD4" ca="1">INDIRECT("入力シート!I"&amp;MATCH('UL2'!BD$1,入力シート!$A:$A,0))&amp;""</f>
        <v/>
      </c>
      <c r="BE4" s="1" t="str" cm="1">
        <f t="array" aca="1" ref="BE4" ca="1">INDIRECT("入力シート!I"&amp;MATCH('UL2'!BE$1,入力シート!$A:$A,0))&amp;""</f>
        <v/>
      </c>
      <c r="BF4" s="1" t="str" cm="1">
        <f t="array" aca="1" ref="BF4" ca="1">INDIRECT("入力シート!I"&amp;MATCH('UL2'!BF$1,入力シート!$A:$A,0))&amp;""</f>
        <v/>
      </c>
      <c r="BG4" s="1" t="str" cm="1">
        <f t="array" aca="1" ref="BG4" ca="1">INDIRECT("入力シート!I"&amp;MATCH('UL2'!BG$1,入力シート!$A:$A,0))&amp;""</f>
        <v/>
      </c>
      <c r="BH4" s="1" t="str" cm="1">
        <f t="array" aca="1" ref="BH4" ca="1">INDIRECT("入力シート!I"&amp;MATCH('UL2'!BH$1,入力シート!$A:$A,0))&amp;""</f>
        <v/>
      </c>
      <c r="BI4" s="1" t="str" cm="1">
        <f t="array" aca="1" ref="BI4" ca="1">INDIRECT("入力シート!I"&amp;MATCH('UL2'!BI$1,入力シート!$A:$A,0))&amp;""</f>
        <v/>
      </c>
      <c r="BJ4" s="1" t="str" cm="1">
        <f t="array" aca="1" ref="BJ4" ca="1">INDIRECT("入力シート!I"&amp;MATCH('UL2'!BJ$1,入力シート!$A:$A,0))&amp;""</f>
        <v/>
      </c>
      <c r="BK4" s="1" t="str" cm="1">
        <f t="array" aca="1" ref="BK4" ca="1">INDIRECT("入力シート!I"&amp;MATCH('UL2'!BK$1,入力シート!$A:$A,0))&amp;""</f>
        <v/>
      </c>
      <c r="BL4" s="1" t="str" cm="1">
        <f t="array" aca="1" ref="BL4" ca="1">INDIRECT("入力シート!I"&amp;MATCH('UL2'!BL$1,入力シート!$A:$A,0))&amp;""</f>
        <v/>
      </c>
      <c r="BM4" s="1" t="str" cm="1">
        <f t="array" aca="1" ref="BM4" ca="1">INDIRECT("入力シート!I"&amp;MATCH('UL2'!BM$1,入力シート!$A:$A,0))&amp;""</f>
        <v/>
      </c>
      <c r="BN4" s="1" t="str" cm="1">
        <f t="array" aca="1" ref="BN4" ca="1">INDIRECT("入力シート!I"&amp;MATCH('UL2'!BN$1,入力シート!$A:$A,0))&amp;""</f>
        <v/>
      </c>
      <c r="BO4" s="1" t="str" cm="1">
        <f t="array" aca="1" ref="BO4" ca="1">INDIRECT("入力シート!I"&amp;MATCH('UL2'!BO$1,入力シート!$A:$A,0))&amp;""</f>
        <v/>
      </c>
      <c r="BP4" s="1" t="str" cm="1">
        <f t="array" aca="1" ref="BP4" ca="1">INDIRECT("入力シート!I"&amp;MATCH('UL2'!BP$1,入力シート!$A:$A,0))&amp;""</f>
        <v/>
      </c>
      <c r="BQ4" s="1" t="str" cm="1">
        <f t="array" aca="1" ref="BQ4" ca="1">INDIRECT("入力シート!I"&amp;MATCH('UL2'!BQ$1,入力シート!$A:$A,0))&amp;""</f>
        <v/>
      </c>
      <c r="BR4" s="1" t="str" cm="1">
        <f t="array" aca="1" ref="BR4" ca="1">INDIRECT("入力シート!I"&amp;MATCH('UL2'!BR$1,入力シート!$A:$A,0))&amp;""</f>
        <v/>
      </c>
      <c r="BS4" s="1" t="str" cm="1">
        <f t="array" aca="1" ref="BS4" ca="1">INDIRECT("入力シート!I"&amp;MATCH('UL2'!BS$1,入力シート!$A:$A,0))&amp;""</f>
        <v>コードを確認してください</v>
      </c>
      <c r="BT4" s="1" t="str" cm="1">
        <f t="array" aca="1" ref="BT4" ca="1">INDIRECT("入力シート!I"&amp;MATCH('UL2'!BT$1,入力シート!$A:$A,0))&amp;""</f>
        <v/>
      </c>
      <c r="BU4" s="1" t="str" cm="1">
        <f t="array" aca="1" ref="BU4" ca="1">INDIRECT("入力シート!I"&amp;MATCH('UL2'!BU$1,入力シート!$A:$A,0))&amp;""</f>
        <v/>
      </c>
      <c r="BV4" s="1" t="str" cm="1">
        <f t="array" aca="1" ref="BV4" ca="1">INDIRECT("入力シート!I"&amp;MATCH('UL2'!BV$1,入力シート!$A:$A,0))&amp;""</f>
        <v/>
      </c>
      <c r="BW4" s="1" t="str" cm="1">
        <f t="array" aca="1" ref="BW4" ca="1">INDIRECT("入力シート!I"&amp;MATCH('UL2'!BW$1,入力シート!$A:$A,0))&amp;""</f>
        <v/>
      </c>
      <c r="BX4" s="1" t="str" cm="1">
        <f t="array" aca="1" ref="BX4" ca="1">INDIRECT("入力シート!I"&amp;MATCH('UL2'!BX$1,入力シート!$A:$A,0))&amp;""</f>
        <v/>
      </c>
      <c r="BY4" s="1" t="str" cm="1">
        <f t="array" aca="1" ref="BY4" ca="1">INDIRECT("入力シート!I"&amp;MATCH('UL2'!BY$1,入力シート!$A:$A,0))&amp;""</f>
        <v/>
      </c>
      <c r="BZ4" s="1" t="str" cm="1">
        <f t="array" aca="1" ref="BZ4" ca="1">INDIRECT("入力シート!I"&amp;MATCH('UL2'!BZ$1,入力シート!$A:$A,0))&amp;""</f>
        <v/>
      </c>
      <c r="CA4" s="1" t="str" cm="1">
        <f t="array" aca="1" ref="CA4" ca="1">INDIRECT("入力シート!I"&amp;MATCH('UL2'!CA$1,入力シート!$A:$A,0))&amp;""</f>
        <v/>
      </c>
      <c r="CB4" s="1" t="str" cm="1">
        <f t="array" aca="1" ref="CB4" ca="1">INDIRECT("入力シート!I"&amp;MATCH('UL2'!CB$1,入力シート!$A:$A,0))&amp;""</f>
        <v/>
      </c>
      <c r="CC4" s="1" t="str" cm="1">
        <f t="array" aca="1" ref="CC4" ca="1">INDIRECT("入力シート!I"&amp;MATCH('UL2'!CC$1,入力シート!$A:$A,0))&amp;""</f>
        <v/>
      </c>
      <c r="CD4" s="1" t="str" cm="1">
        <f t="array" aca="1" ref="CD4" ca="1">INDIRECT("入力シート!I"&amp;MATCH('UL2'!CD$1,入力シート!$A:$A,0))&amp;""</f>
        <v/>
      </c>
      <c r="CE4" s="1" t="str" cm="1">
        <f t="array" aca="1" ref="CE4" ca="1">INDIRECT("入力シート!I"&amp;MATCH('UL2'!CE$1,入力シート!$A:$A,0))&amp;""</f>
        <v/>
      </c>
      <c r="CF4" s="1" t="str" cm="1">
        <f t="array" aca="1" ref="CF4" ca="1">INDIRECT("入力シート!I"&amp;MATCH('UL2'!CF$1,入力シート!$A:$A,0))&amp;""</f>
        <v/>
      </c>
      <c r="CG4" s="1" t="str" cm="1">
        <f t="array" aca="1" ref="CG4" ca="1">INDIRECT("入力シート!I"&amp;MATCH('UL2'!CG$1,入力シート!$A:$A,0))&amp;""</f>
        <v/>
      </c>
      <c r="CH4" s="1" t="str" cm="1">
        <f t="array" aca="1" ref="CH4" ca="1">INDIRECT("入力シート!I"&amp;MATCH('UL2'!CH$1,入力シート!$A:$A,0))&amp;""</f>
        <v/>
      </c>
      <c r="CI4" s="1" t="str" cm="1">
        <f t="array" aca="1" ref="CI4" ca="1">INDIRECT("入力シート!I"&amp;MATCH('UL2'!CI$1,入力シート!$A:$A,0))&amp;""</f>
        <v/>
      </c>
      <c r="CJ4" s="1" t="str" cm="1">
        <f t="array" aca="1" ref="CJ4" ca="1">INDIRECT("入力シート!I"&amp;MATCH('UL2'!CJ$1,入力シート!$A:$A,0))&amp;""</f>
        <v/>
      </c>
      <c r="CK4" s="1" t="str" cm="1">
        <f t="array" aca="1" ref="CK4" ca="1">INDIRECT("入力シート!I"&amp;MATCH('UL2'!CK$1,入力シート!$A:$A,0))&amp;""</f>
        <v/>
      </c>
      <c r="CL4" s="1" t="str" cm="1">
        <f t="array" aca="1" ref="CL4" ca="1">INDIRECT("入力シート!I"&amp;MATCH('UL2'!CL$1,入力シート!$A:$A,0))&amp;""</f>
        <v/>
      </c>
      <c r="CM4" s="1" t="str" cm="1">
        <f t="array" aca="1" ref="CM4" ca="1">INDIRECT("入力シート!I"&amp;MATCH('UL2'!CM$1,入力シート!$A:$A,0))&amp;""</f>
        <v/>
      </c>
      <c r="CN4" s="1" t="str" cm="1">
        <f t="array" aca="1" ref="CN4" ca="1">INDIRECT("入力シート!I"&amp;MATCH('UL2'!CN$1,入力シート!$A:$A,0))&amp;""</f>
        <v/>
      </c>
      <c r="CO4" s="1" t="str" cm="1">
        <f t="array" aca="1" ref="CO4" ca="1">INDIRECT("入力シート!I"&amp;MATCH('UL2'!CO$1,入力シート!$A:$A,0))&amp;""</f>
        <v/>
      </c>
      <c r="CP4" s="1" t="str" cm="1">
        <f t="array" aca="1" ref="CP4" ca="1">INDIRECT("入力シート!I"&amp;MATCH('UL2'!CP$1,入力シート!$A:$A,0))&amp;""</f>
        <v/>
      </c>
      <c r="CQ4" s="1" t="str" cm="1">
        <f t="array" aca="1" ref="CQ4" ca="1">INDIRECT("入力シート!I"&amp;MATCH('UL2'!CQ$1,入力シート!$A:$A,0))&amp;""</f>
        <v/>
      </c>
      <c r="CR4" s="1" t="str" cm="1">
        <f t="array" aca="1" ref="CR4" ca="1">INDIRECT("入力シート!I"&amp;MATCH('UL2'!CR$1,入力シート!$A:$A,0))&amp;""</f>
        <v>コードを確認してください</v>
      </c>
      <c r="CS4" s="1" t="str" cm="1">
        <f t="array" aca="1" ref="CS4" ca="1">INDIRECT("入力シート!I"&amp;MATCH('UL2'!CS$1,入力シート!$A:$A,0))&amp;""</f>
        <v/>
      </c>
      <c r="CT4" s="1" t="str" cm="1">
        <f t="array" aca="1" ref="CT4" ca="1">INDIRECT("入力シート!I"&amp;MATCH('UL2'!CT$1,入力シート!$A:$A,0))&amp;""</f>
        <v/>
      </c>
      <c r="CU4" s="1" t="str" cm="1">
        <f t="array" aca="1" ref="CU4" ca="1">INDIRECT("入力シート!I"&amp;MATCH('UL2'!CU$1,入力シート!$A:$A,0))&amp;""</f>
        <v/>
      </c>
      <c r="CV4" s="1" t="str" cm="1">
        <f t="array" aca="1" ref="CV4" ca="1">INDIRECT("入力シート!I"&amp;MATCH('UL2'!CV$1,入力シート!$A:$A,0))&amp;""</f>
        <v/>
      </c>
      <c r="CW4" s="1" t="str" cm="1">
        <f t="array" aca="1" ref="CW4" ca="1">INDIRECT("入力シート!I"&amp;MATCH('UL2'!CW$1,入力シート!$A:$A,0))&amp;""</f>
        <v/>
      </c>
      <c r="CX4" s="1" t="str" cm="1">
        <f t="array" aca="1" ref="CX4" ca="1">INDIRECT("入力シート!I"&amp;MATCH('UL2'!CX$1,入力シート!$A:$A,0))&amp;""</f>
        <v/>
      </c>
      <c r="CY4" s="1" t="str" cm="1">
        <f t="array" aca="1" ref="CY4" ca="1">INDIRECT("入力シート!I"&amp;MATCH('UL2'!CY$1,入力シート!$A:$A,0))&amp;""</f>
        <v/>
      </c>
      <c r="CZ4" s="1" t="str" cm="1">
        <f t="array" aca="1" ref="CZ4" ca="1">INDIRECT("入力シート!I"&amp;MATCH('UL2'!CZ$1,入力シート!$A:$A,0))&amp;""</f>
        <v/>
      </c>
      <c r="DA4" s="1" t="str" cm="1">
        <f t="array" aca="1" ref="DA4" ca="1">INDIRECT("入力シート!I"&amp;MATCH('UL2'!DA$1,入力シート!$A:$A,0))&amp;""</f>
        <v/>
      </c>
      <c r="DB4" s="1" t="str" cm="1">
        <f t="array" aca="1" ref="DB4" ca="1">INDIRECT("入力シート!I"&amp;MATCH('UL2'!DB$1,入力シート!$A:$A,0))&amp;""</f>
        <v/>
      </c>
      <c r="DC4" s="1" t="str" cm="1">
        <f t="array" aca="1" ref="DC4" ca="1">INDIRECT("入力シート!I"&amp;MATCH('UL2'!DC$1,入力シート!$A:$A,0))&amp;""</f>
        <v/>
      </c>
      <c r="DD4" s="1" t="str" cm="1">
        <f t="array" aca="1" ref="DD4" ca="1">INDIRECT("入力シート!I"&amp;MATCH('UL2'!DD$1,入力シート!$A:$A,0))&amp;""</f>
        <v/>
      </c>
      <c r="DE4" s="1" t="str" cm="1">
        <f t="array" aca="1" ref="DE4" ca="1">INDIRECT("入力シート!I"&amp;MATCH('UL2'!DE$1,入力シート!$A:$A,0))&amp;""</f>
        <v/>
      </c>
      <c r="DF4" s="1" t="str" cm="1">
        <f t="array" aca="1" ref="DF4" ca="1">INDIRECT("入力シート!I"&amp;MATCH('UL2'!DF$1,入力シート!$A:$A,0))&amp;""</f>
        <v/>
      </c>
      <c r="DG4" s="1" t="str" cm="1">
        <f t="array" aca="1" ref="DG4" ca="1">INDIRECT("入力シート!I"&amp;MATCH('UL2'!DG$1,入力シート!$A:$A,0))&amp;""</f>
        <v/>
      </c>
      <c r="DH4" s="1" t="str" cm="1">
        <f t="array" aca="1" ref="DH4" ca="1">INDIRECT("入力シート!I"&amp;MATCH('UL2'!DH$1,入力シート!$A:$A,0))&amp;""</f>
        <v/>
      </c>
      <c r="DI4" s="1" t="str" cm="1">
        <f t="array" aca="1" ref="DI4" ca="1">INDIRECT("入力シート!I"&amp;MATCH('UL2'!DI$1,入力シート!$A:$A,0))&amp;""</f>
        <v/>
      </c>
      <c r="DJ4" s="1" t="str" cm="1">
        <f t="array" aca="1" ref="DJ4" ca="1">INDIRECT("入力シート!I"&amp;MATCH('UL2'!DJ$1,入力シート!$A:$A,0))&amp;""</f>
        <v/>
      </c>
      <c r="DK4" s="1" t="str" cm="1">
        <f t="array" aca="1" ref="DK4" ca="1">INDIRECT("入力シート!I"&amp;MATCH('UL2'!DK$1,入力シート!$A:$A,0))&amp;""</f>
        <v/>
      </c>
      <c r="DL4" s="1" t="str" cm="1">
        <f t="array" aca="1" ref="DL4" ca="1">INDIRECT("入力シート!I"&amp;MATCH('UL2'!DL$1,入力シート!$A:$A,0))&amp;""</f>
        <v/>
      </c>
      <c r="DM4" s="1" t="str" cm="1">
        <f t="array" aca="1" ref="DM4" ca="1">INDIRECT("入力シート!I"&amp;MATCH('UL2'!DM$1,入力シート!$A:$A,0))&amp;""</f>
        <v/>
      </c>
      <c r="DN4" s="1" t="str" cm="1">
        <f t="array" aca="1" ref="DN4" ca="1">INDIRECT("入力シート!I"&amp;MATCH('UL2'!DN$1,入力シート!$A:$A,0))&amp;""</f>
        <v/>
      </c>
      <c r="DO4" s="1" t="str" cm="1">
        <f t="array" aca="1" ref="DO4" ca="1">INDIRECT("入力シート!I"&amp;MATCH('UL2'!DO$1,入力シート!$A:$A,0))&amp;""</f>
        <v/>
      </c>
      <c r="DP4" s="1" t="str" cm="1">
        <f t="array" aca="1" ref="DP4" ca="1">INDIRECT("入力シート!I"&amp;MATCH('UL2'!DP$1,入力シート!$A:$A,0))&amp;""</f>
        <v/>
      </c>
      <c r="DQ4" s="1" t="str" cm="1">
        <f t="array" aca="1" ref="DQ4" ca="1">INDIRECT("入力シート!I"&amp;MATCH('UL2'!DQ$1,入力シート!$A:$A,0))&amp;""</f>
        <v>コードを確認してください</v>
      </c>
      <c r="DR4" s="1" t="str" cm="1">
        <f t="array" aca="1" ref="DR4" ca="1">INDIRECT("入力シート!I"&amp;MATCH('UL2'!DR$1,入力シート!$A:$A,0))&amp;""</f>
        <v/>
      </c>
      <c r="DS4" s="1" t="str" cm="1">
        <f t="array" aca="1" ref="DS4" ca="1">INDIRECT("入力シート!I"&amp;MATCH('UL2'!DS$1,入力シート!$A:$A,0))&amp;""</f>
        <v/>
      </c>
      <c r="DT4" s="1" t="str" cm="1">
        <f t="array" aca="1" ref="DT4" ca="1">INDIRECT("入力シート!I"&amp;MATCH('UL2'!DT$1,入力シート!$A:$A,0))&amp;""</f>
        <v/>
      </c>
      <c r="DU4" s="1" t="str" cm="1">
        <f t="array" aca="1" ref="DU4" ca="1">INDIRECT("入力シート!I"&amp;MATCH('UL2'!DU$1,入力シート!$A:$A,0))&amp;""</f>
        <v/>
      </c>
      <c r="DV4" s="1" t="str" cm="1">
        <f t="array" aca="1" ref="DV4" ca="1">INDIRECT("入力シート!I"&amp;MATCH('UL2'!DV$1,入力シート!$A:$A,0))&amp;""</f>
        <v/>
      </c>
      <c r="DW4" s="1" t="str" cm="1">
        <f t="array" aca="1" ref="DW4" ca="1">INDIRECT("入力シート!I"&amp;MATCH('UL2'!DW$1,入力シート!$A:$A,0))&amp;""</f>
        <v/>
      </c>
      <c r="DX4" s="1" t="str" cm="1">
        <f t="array" aca="1" ref="DX4" ca="1">INDIRECT("入力シート!I"&amp;MATCH('UL2'!DX$1,入力シート!$A:$A,0))&amp;""</f>
        <v/>
      </c>
      <c r="DY4" s="1" t="str" cm="1">
        <f t="array" aca="1" ref="DY4" ca="1">INDIRECT("入力シート!I"&amp;MATCH('UL2'!DY$1,入力シート!$A:$A,0))&amp;""</f>
        <v/>
      </c>
      <c r="DZ4" s="1" t="str" cm="1">
        <f t="array" aca="1" ref="DZ4" ca="1">INDIRECT("入力シート!I"&amp;MATCH('UL2'!DZ$1,入力シート!$A:$A,0))&amp;""</f>
        <v/>
      </c>
      <c r="EA4" s="1" t="str" cm="1">
        <f t="array" aca="1" ref="EA4" ca="1">INDIRECT("入力シート!I"&amp;MATCH('UL2'!EA$1,入力シート!$A:$A,0))&amp;""</f>
        <v/>
      </c>
      <c r="EB4" s="1" t="str" cm="1">
        <f t="array" aca="1" ref="EB4" ca="1">INDIRECT("入力シート!I"&amp;MATCH('UL2'!EB$1,入力シート!$A:$A,0))&amp;""</f>
        <v/>
      </c>
      <c r="EC4" s="1" t="str" cm="1">
        <f t="array" aca="1" ref="EC4" ca="1">INDIRECT("入力シート!I"&amp;MATCH('UL2'!EC$1,入力シート!$A:$A,0))&amp;""</f>
        <v/>
      </c>
      <c r="ED4" s="1" t="str" cm="1">
        <f t="array" aca="1" ref="ED4" ca="1">INDIRECT("入力シート!I"&amp;MATCH('UL2'!ED$1,入力シート!$A:$A,0))&amp;""</f>
        <v/>
      </c>
      <c r="EE4" s="1" t="str" cm="1">
        <f t="array" aca="1" ref="EE4" ca="1">INDIRECT("入力シート!I"&amp;MATCH('UL2'!EE$1,入力シート!$A:$A,0))&amp;""</f>
        <v/>
      </c>
      <c r="EF4" s="1" t="str" cm="1">
        <f t="array" aca="1" ref="EF4" ca="1">INDIRECT("入力シート!I"&amp;MATCH('UL2'!EF$1,入力シート!$A:$A,0))&amp;""</f>
        <v/>
      </c>
      <c r="EG4" s="1" t="str" cm="1">
        <f t="array" aca="1" ref="EG4" ca="1">INDIRECT("入力シート!I"&amp;MATCH('UL2'!EG$1,入力シート!$A:$A,0))&amp;""</f>
        <v/>
      </c>
      <c r="EH4" s="1" t="str" cm="1">
        <f t="array" aca="1" ref="EH4" ca="1">INDIRECT("入力シート!I"&amp;MATCH('UL2'!EH$1,入力シート!$A:$A,0))&amp;""</f>
        <v/>
      </c>
      <c r="EI4" s="1" t="str" cm="1">
        <f t="array" aca="1" ref="EI4" ca="1">INDIRECT("入力シート!I"&amp;MATCH('UL2'!EI$1,入力シート!$A:$A,0))&amp;""</f>
        <v/>
      </c>
      <c r="EJ4" s="1" t="str" cm="1">
        <f t="array" aca="1" ref="EJ4" ca="1">INDIRECT("入力シート!I"&amp;MATCH('UL2'!EJ$1,入力シート!$A:$A,0))&amp;""</f>
        <v/>
      </c>
      <c r="EK4" s="1" t="str" cm="1">
        <f t="array" aca="1" ref="EK4" ca="1">INDIRECT("入力シート!I"&amp;MATCH('UL2'!EK$1,入力シート!$A:$A,0))&amp;""</f>
        <v/>
      </c>
      <c r="EL4" s="1" t="str" cm="1">
        <f t="array" aca="1" ref="EL4" ca="1">INDIRECT("入力シート!I"&amp;MATCH('UL2'!EL$1,入力シート!$A:$A,0))&amp;""</f>
        <v/>
      </c>
      <c r="EM4" s="1" t="str" cm="1">
        <f t="array" aca="1" ref="EM4" ca="1">INDIRECT("入力シート!I"&amp;MATCH('UL2'!EM$1,入力シート!$A:$A,0))&amp;""</f>
        <v/>
      </c>
      <c r="EN4" s="1" t="str" cm="1">
        <f t="array" aca="1" ref="EN4" ca="1">INDIRECT("入力シート!I"&amp;MATCH('UL2'!EN$1,入力シート!$A:$A,0))&amp;""</f>
        <v/>
      </c>
      <c r="EO4" s="1" t="str" cm="1">
        <f t="array" aca="1" ref="EO4" ca="1">INDIRECT("入力シート!I"&amp;MATCH('UL2'!EO$1,入力シート!$A:$A,0))&amp;""</f>
        <v/>
      </c>
      <c r="EP4" s="1" t="str" cm="1">
        <f t="array" aca="1" ref="EP4" ca="1">INDIRECT("入力シート!I"&amp;MATCH('UL2'!EP$1,入力シート!$A:$A,0))&amp;""</f>
        <v>コードを確認してください</v>
      </c>
      <c r="EQ4" s="1" t="str" cm="1">
        <f t="array" aca="1" ref="EQ4" ca="1">INDIRECT("入力シート!I"&amp;MATCH('UL2'!EQ$1,入力シート!$A:$A,0))&amp;""</f>
        <v/>
      </c>
      <c r="ER4" s="1" t="str" cm="1">
        <f t="array" aca="1" ref="ER4" ca="1">INDIRECT("入力シート!I"&amp;MATCH('UL2'!ER$1,入力シート!$A:$A,0))&amp;""</f>
        <v/>
      </c>
      <c r="ES4" s="1" t="str" cm="1">
        <f t="array" aca="1" ref="ES4" ca="1">INDIRECT("入力シート!I"&amp;MATCH('UL2'!ES$1,入力シート!$A:$A,0))&amp;""</f>
        <v/>
      </c>
      <c r="ET4" s="1" t="str" cm="1">
        <f t="array" aca="1" ref="ET4" ca="1">INDIRECT("入力シート!I"&amp;MATCH('UL2'!ET$1,入力シート!$A:$A,0))&amp;""</f>
        <v/>
      </c>
      <c r="EU4" s="1" t="str" cm="1">
        <f t="array" aca="1" ref="EU4" ca="1">INDIRECT("入力シート!I"&amp;MATCH('UL2'!EU$1,入力シート!$A:$A,0))&amp;""</f>
        <v/>
      </c>
      <c r="EV4" s="1" t="str" cm="1">
        <f t="array" aca="1" ref="EV4" ca="1">INDIRECT("入力シート!I"&amp;MATCH('UL2'!EV$1,入力シート!$A:$A,0))&amp;""</f>
        <v/>
      </c>
      <c r="EW4" s="1" t="str" cm="1">
        <f t="array" aca="1" ref="EW4" ca="1">INDIRECT("入力シート!I"&amp;MATCH('UL2'!EW$1,入力シート!$A:$A,0))&amp;""</f>
        <v/>
      </c>
      <c r="EX4" s="1" t="str" cm="1">
        <f t="array" aca="1" ref="EX4" ca="1">INDIRECT("入力シート!I"&amp;MATCH('UL2'!EX$1,入力シート!$A:$A,0))&amp;""</f>
        <v/>
      </c>
      <c r="EY4" s="1" t="str" cm="1">
        <f t="array" aca="1" ref="EY4" ca="1">INDIRECT("入力シート!I"&amp;MATCH('UL2'!EY$1,入力シート!$A:$A,0))&amp;""</f>
        <v/>
      </c>
      <c r="EZ4" s="1" t="str" cm="1">
        <f t="array" aca="1" ref="EZ4" ca="1">INDIRECT("入力シート!I"&amp;MATCH('UL2'!EZ$1,入力シート!$A:$A,0))&amp;""</f>
        <v/>
      </c>
      <c r="FA4" s="1" t="str" cm="1">
        <f t="array" aca="1" ref="FA4" ca="1">INDIRECT("入力シート!I"&amp;MATCH('UL2'!FA$1,入力シート!$A:$A,0))&amp;""</f>
        <v/>
      </c>
      <c r="FB4" s="1" t="str" cm="1">
        <f t="array" aca="1" ref="FB4" ca="1">INDIRECT("入力シート!I"&amp;MATCH('UL2'!FB$1,入力シート!$A:$A,0))&amp;""</f>
        <v/>
      </c>
      <c r="FC4" s="1" t="str" cm="1">
        <f t="array" aca="1" ref="FC4" ca="1">INDIRECT("入力シート!I"&amp;MATCH('UL2'!FC$1,入力シート!$A:$A,0))&amp;""</f>
        <v/>
      </c>
      <c r="FD4" s="1" t="str" cm="1">
        <f t="array" aca="1" ref="FD4" ca="1">INDIRECT("入力シート!I"&amp;MATCH('UL2'!FD$1,入力シート!$A:$A,0))&amp;""</f>
        <v/>
      </c>
      <c r="FE4" s="1" t="str" cm="1">
        <f t="array" aca="1" ref="FE4" ca="1">INDIRECT("入力シート!I"&amp;MATCH('UL2'!FE$1,入力シート!$A:$A,0))&amp;""</f>
        <v/>
      </c>
      <c r="FF4" s="1" t="str" cm="1">
        <f t="array" aca="1" ref="FF4" ca="1">INDIRECT("入力シート!I"&amp;MATCH('UL2'!FF$1,入力シート!$A:$A,0))&amp;""</f>
        <v/>
      </c>
      <c r="FG4" s="1" t="str" cm="1">
        <f t="array" aca="1" ref="FG4" ca="1">INDIRECT("入力シート!I"&amp;MATCH('UL2'!FG$1,入力シート!$A:$A,0))&amp;""</f>
        <v/>
      </c>
      <c r="FH4" s="1" t="str" cm="1">
        <f t="array" aca="1" ref="FH4" ca="1">INDIRECT("入力シート!I"&amp;MATCH('UL2'!FH$1,入力シート!$A:$A,0))&amp;""</f>
        <v/>
      </c>
      <c r="FI4" s="1" t="str" cm="1">
        <f t="array" aca="1" ref="FI4" ca="1">INDIRECT("入力シート!I"&amp;MATCH('UL2'!FI$1,入力シート!$A:$A,0))&amp;""</f>
        <v/>
      </c>
      <c r="FJ4" s="1" t="str" cm="1">
        <f t="array" aca="1" ref="FJ4" ca="1">INDIRECT("入力シート!I"&amp;MATCH('UL2'!FJ$1,入力シート!$A:$A,0))&amp;""</f>
        <v/>
      </c>
      <c r="FK4" s="1" t="str" cm="1">
        <f t="array" aca="1" ref="FK4" ca="1">INDIRECT("入力シート!I"&amp;MATCH('UL2'!FK$1,入力シート!$A:$A,0))&amp;""</f>
        <v/>
      </c>
      <c r="FL4" s="1" t="str" cm="1">
        <f t="array" aca="1" ref="FL4" ca="1">INDIRECT("入力シート!I"&amp;MATCH('UL2'!FL$1,入力シート!$A:$A,0))&amp;""</f>
        <v/>
      </c>
      <c r="FM4" s="1" t="str" cm="1">
        <f t="array" aca="1" ref="FM4" ca="1">INDIRECT("入力シート!I"&amp;MATCH('UL2'!FM$1,入力シート!$A:$A,0))&amp;""</f>
        <v/>
      </c>
      <c r="FN4" s="1" t="str" cm="1">
        <f t="array" aca="1" ref="FN4" ca="1">INDIRECT("入力シート!I"&amp;MATCH('UL2'!FN$1,入力シート!$A:$A,0))&amp;""</f>
        <v/>
      </c>
      <c r="FO4" s="1" t="str" cm="1">
        <f t="array" aca="1" ref="FO4" ca="1">INDIRECT("入力シート!I"&amp;MATCH('UL2'!FO$1,入力シート!$A:$A,0))&amp;""</f>
        <v>コードを確認してください</v>
      </c>
      <c r="FP4" s="1" t="str" cm="1">
        <f t="array" aca="1" ref="FP4" ca="1">INDIRECT("入力シート!I"&amp;MATCH('UL2'!FP$1,入力シート!$A:$A,0))&amp;""</f>
        <v/>
      </c>
      <c r="FQ4" s="1" t="str" cm="1">
        <f t="array" aca="1" ref="FQ4" ca="1">INDIRECT("入力シート!I"&amp;MATCH('UL2'!FQ$1,入力シート!$A:$A,0))&amp;""</f>
        <v/>
      </c>
      <c r="FR4" s="1" t="str" cm="1">
        <f t="array" aca="1" ref="FR4" ca="1">INDIRECT("入力シート!I"&amp;MATCH('UL2'!FR$1,入力シート!$A:$A,0))&amp;""</f>
        <v/>
      </c>
      <c r="FS4" s="1" t="str" cm="1">
        <f t="array" aca="1" ref="FS4" ca="1">INDIRECT("入力シート!I"&amp;MATCH('UL2'!FS$1,入力シート!$A:$A,0))&amp;""</f>
        <v/>
      </c>
      <c r="FT4" s="1" t="str" cm="1">
        <f t="array" aca="1" ref="FT4" ca="1">INDIRECT("入力シート!I"&amp;MATCH('UL2'!FT$1,入力シート!$A:$A,0))&amp;""</f>
        <v/>
      </c>
      <c r="FU4" s="1" t="str" cm="1">
        <f t="array" aca="1" ref="FU4" ca="1">INDIRECT("入力シート!I"&amp;MATCH('UL2'!FU$1,入力シート!$A:$A,0))&amp;""</f>
        <v/>
      </c>
      <c r="FV4" s="1" t="str" cm="1">
        <f t="array" aca="1" ref="FV4" ca="1">INDIRECT("入力シート!I"&amp;MATCH('UL2'!FV$1,入力シート!$A:$A,0))&amp;""</f>
        <v/>
      </c>
      <c r="FW4" s="1" t="str" cm="1">
        <f t="array" aca="1" ref="FW4" ca="1">INDIRECT("入力シート!I"&amp;MATCH('UL2'!FW$1,入力シート!$A:$A,0))&amp;""</f>
        <v/>
      </c>
      <c r="FX4" s="1" t="str" cm="1">
        <f t="array" aca="1" ref="FX4" ca="1">INDIRECT("入力シート!I"&amp;MATCH('UL2'!FX$1,入力シート!$A:$A,0))&amp;""</f>
        <v/>
      </c>
      <c r="FY4" s="1" t="str" cm="1">
        <f t="array" aca="1" ref="FY4" ca="1">INDIRECT("入力シート!I"&amp;MATCH('UL2'!FY$1,入力シート!$A:$A,0))&amp;""</f>
        <v/>
      </c>
      <c r="FZ4" s="1" t="str" cm="1">
        <f t="array" aca="1" ref="FZ4" ca="1">INDIRECT("入力シート!I"&amp;MATCH('UL2'!FZ$1,入力シート!$A:$A,0))&amp;""</f>
        <v/>
      </c>
      <c r="GA4" s="1" t="str" cm="1">
        <f t="array" aca="1" ref="GA4" ca="1">INDIRECT("入力シート!I"&amp;MATCH('UL2'!GA$1,入力シート!$A:$A,0))&amp;""</f>
        <v/>
      </c>
      <c r="GB4" s="1" t="str" cm="1">
        <f t="array" aca="1" ref="GB4" ca="1">INDIRECT("入力シート!I"&amp;MATCH('UL2'!GB$1,入力シート!$A:$A,0))&amp;""</f>
        <v/>
      </c>
      <c r="GC4" s="1" t="str" cm="1">
        <f t="array" aca="1" ref="GC4" ca="1">INDIRECT("入力シート!I"&amp;MATCH('UL2'!GC$1,入力シート!$A:$A,0))&amp;""</f>
        <v/>
      </c>
      <c r="GD4" s="1" t="str" cm="1">
        <f t="array" aca="1" ref="GD4" ca="1">INDIRECT("入力シート!I"&amp;MATCH('UL2'!GD$1,入力シート!$A:$A,0))&amp;""</f>
        <v/>
      </c>
      <c r="GE4" s="1" t="str" cm="1">
        <f t="array" aca="1" ref="GE4" ca="1">INDIRECT("入力シート!I"&amp;MATCH('UL2'!GE$1,入力シート!$A:$A,0))&amp;""</f>
        <v/>
      </c>
      <c r="GF4" s="1" t="str" cm="1">
        <f t="array" aca="1" ref="GF4" ca="1">INDIRECT("入力シート!I"&amp;MATCH('UL2'!GF$1,入力シート!$A:$A,0))&amp;""</f>
        <v/>
      </c>
      <c r="GG4" s="1" t="str" cm="1">
        <f t="array" aca="1" ref="GG4" ca="1">INDIRECT("入力シート!I"&amp;MATCH('UL2'!GG$1,入力シート!$A:$A,0))&amp;""</f>
        <v/>
      </c>
      <c r="GH4" s="1" t="str" cm="1">
        <f t="array" aca="1" ref="GH4" ca="1">INDIRECT("入力シート!I"&amp;MATCH('UL2'!GH$1,入力シート!$A:$A,0))&amp;""</f>
        <v/>
      </c>
      <c r="GI4" s="1" t="str" cm="1">
        <f t="array" aca="1" ref="GI4" ca="1">INDIRECT("入力シート!I"&amp;MATCH('UL2'!GI$1,入力シート!$A:$A,0))&amp;""</f>
        <v/>
      </c>
      <c r="GJ4" s="1" t="str" cm="1">
        <f t="array" aca="1" ref="GJ4" ca="1">INDIRECT("入力シート!I"&amp;MATCH('UL2'!GJ$1,入力シート!$A:$A,0))&amp;""</f>
        <v/>
      </c>
      <c r="GK4" s="1" t="str" cm="1">
        <f t="array" aca="1" ref="GK4" ca="1">INDIRECT("入力シート!I"&amp;MATCH('UL2'!GK$1,入力シート!$A:$A,0))&amp;""</f>
        <v/>
      </c>
      <c r="GL4" s="1" t="str" cm="1">
        <f t="array" aca="1" ref="GL4" ca="1">INDIRECT("入力シート!I"&amp;MATCH('UL2'!GL$1,入力シート!$A:$A,0))&amp;""</f>
        <v/>
      </c>
      <c r="GM4" s="1" t="str" cm="1">
        <f t="array" aca="1" ref="GM4" ca="1">INDIRECT("入力シート!I"&amp;MATCH('UL2'!GM$1,入力シート!$A:$A,0))&amp;""</f>
        <v/>
      </c>
      <c r="GN4" s="1" t="str" cm="1">
        <f t="array" aca="1" ref="GN4" ca="1">INDIRECT("入力シート!I"&amp;MATCH('UL2'!GN$1,入力シート!$A:$A,0))&amp;""</f>
        <v>コードを確認してください</v>
      </c>
      <c r="GO4" s="1" t="str" cm="1">
        <f t="array" aca="1" ref="GO4" ca="1">INDIRECT("入力シート!I"&amp;MATCH('UL2'!GO$1,入力シート!$A:$A,0))&amp;""</f>
        <v/>
      </c>
      <c r="GP4" s="1" t="str" cm="1">
        <f t="array" aca="1" ref="GP4" ca="1">INDIRECT("入力シート!I"&amp;MATCH('UL2'!GP$1,入力シート!$A:$A,0))&amp;""</f>
        <v/>
      </c>
      <c r="GQ4" s="1" t="str" cm="1">
        <f t="array" aca="1" ref="GQ4" ca="1">INDIRECT("入力シート!I"&amp;MATCH('UL2'!GQ$1,入力シート!$A:$A,0))&amp;""</f>
        <v/>
      </c>
      <c r="GR4" s="1" t="str" cm="1">
        <f t="array" aca="1" ref="GR4" ca="1">INDIRECT("入力シート!I"&amp;MATCH('UL2'!GR$1,入力シート!$A:$A,0))&amp;""</f>
        <v/>
      </c>
      <c r="GS4" s="1" t="str" cm="1">
        <f t="array" aca="1" ref="GS4" ca="1">INDIRECT("入力シート!I"&amp;MATCH('UL2'!GS$1,入力シート!$A:$A,0))&amp;""</f>
        <v/>
      </c>
      <c r="GT4" s="1" t="str" cm="1">
        <f t="array" aca="1" ref="GT4" ca="1">INDIRECT("入力シート!I"&amp;MATCH('UL2'!GT$1,入力シート!$A:$A,0))&amp;""</f>
        <v/>
      </c>
      <c r="GU4" s="1">
        <f>SUMIF(入力シート!$G$152:$G$379,"大学名（学士課程）名称",入力シート!$H$152:$H$379)</f>
        <v>0</v>
      </c>
    </row>
  </sheetData>
  <sheetProtection algorithmName="SHA-512" hashValue="am5PoeOuyXx0TBTK0krM0eeCGR+QnIZ/8UALupgHrUDXK2ZhU4Um+DN8E6haup3WupdYeCNryVfNb5UaZ0/+NA==" saltValue="UF1VHkHBsD2cmkAlIbxf4A=="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7F760B55EA9D47B80D491B1C4ABE8F" ma:contentTypeVersion="9" ma:contentTypeDescription="新しいドキュメントを作成します。" ma:contentTypeScope="" ma:versionID="3619c5a35957750aca39a25148805f12">
  <xsd:schema xmlns:xsd="http://www.w3.org/2001/XMLSchema" xmlns:xs="http://www.w3.org/2001/XMLSchema" xmlns:p="http://schemas.microsoft.com/office/2006/metadata/properties" xmlns:ns2="b0e48aaa-19e9-4697-a196-529b93a1f930" xmlns:ns3="a6dcf277-9fce-479e-a579-8b4f09415b3c" targetNamespace="http://schemas.microsoft.com/office/2006/metadata/properties" ma:root="true" ma:fieldsID="a5baadfa2cd3629e6b87edb21907f417" ns2:_="" ns3:_="">
    <xsd:import namespace="b0e48aaa-19e9-4697-a196-529b93a1f930"/>
    <xsd:import namespace="a6dcf277-9fce-479e-a579-8b4f09415b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e48aaa-19e9-4697-a196-529b93a1f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dcf277-9fce-479e-a579-8b4f09415b3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CC5DC0-BCE0-454F-8AE8-9E85791FB0F1}">
  <ds:schemaRefs>
    <ds:schemaRef ds:uri="http://schemas.microsoft.com/sharepoint/v3/contenttype/forms"/>
  </ds:schemaRefs>
</ds:datastoreItem>
</file>

<file path=customXml/itemProps2.xml><?xml version="1.0" encoding="utf-8"?>
<ds:datastoreItem xmlns:ds="http://schemas.openxmlformats.org/officeDocument/2006/customXml" ds:itemID="{2EBC400D-DD56-43AA-AEE2-5340A22596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e48aaa-19e9-4697-a196-529b93a1f930"/>
    <ds:schemaRef ds:uri="a6dcf277-9fce-479e-a579-8b4f09415b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ED710B-E34E-413A-BA3A-4D102576B0DA}">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a6dcf277-9fce-479e-a579-8b4f09415b3c"/>
    <ds:schemaRef ds:uri="b0e48aaa-19e9-4697-a196-529b93a1f9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入力シート</vt:lpstr>
      <vt:lpstr>様式１</vt:lpstr>
      <vt:lpstr>様式2-1</vt:lpstr>
      <vt:lpstr>様式2-2</vt:lpstr>
      <vt:lpstr>様式2-3</vt:lpstr>
      <vt:lpstr>様式2-4</vt:lpstr>
      <vt:lpstr>様式2-5</vt:lpstr>
      <vt:lpstr>様式2-6</vt:lpstr>
      <vt:lpstr>様式2-7</vt:lpstr>
      <vt:lpstr>様式2-8</vt:lpstr>
      <vt:lpstr>選択肢</vt:lpstr>
      <vt:lpstr>国・地域コード</vt:lpstr>
      <vt:lpstr>都道府県コード</vt:lpstr>
      <vt:lpstr>分野コード</vt:lpstr>
      <vt:lpstr>UL1</vt:lpstr>
      <vt:lpstr>UL2</vt:lpstr>
      <vt:lpstr>選択肢!Print_Area</vt:lpstr>
      <vt:lpstr>入力シート!Print_Area</vt:lpstr>
      <vt:lpstr>様式１!Print_Area</vt:lpstr>
      <vt:lpstr>'様式2-1'!Print_Area</vt:lpstr>
      <vt:lpstr>'様式2-2'!Print_Area</vt:lpstr>
      <vt:lpstr>'様式2-3'!Print_Area</vt:lpstr>
      <vt:lpstr>'様式2-4'!Print_Area</vt:lpstr>
      <vt:lpstr>'様式2-5'!Print_Area</vt:lpstr>
      <vt:lpstr>'様式2-6'!Print_Area</vt:lpstr>
      <vt:lpstr>'様式2-7'!Print_Area</vt:lpstr>
      <vt:lpstr>'様式2-8'!Print_Area</vt:lpstr>
    </vt:vector>
  </TitlesOfParts>
  <Manager/>
  <Company>独立行政法人日本学生支援機構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願書ファイル様式１、２（学部）</dc:title>
  <dc:subject/>
  <dc:creator>JASSO</dc:creator>
  <cp:keywords/>
  <dc:description/>
  <cp:lastModifiedBy/>
  <cp:revision/>
  <dcterms:created xsi:type="dcterms:W3CDTF">2015-06-05T18:19:34Z</dcterms:created>
  <dcterms:modified xsi:type="dcterms:W3CDTF">2021-08-30T01:37:24Z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0x0101002F7F760B55EA9D47B80D491B1C4ABE8F</vt:lpwstr>
  </property>
</Properties>
</file>